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hblp-my.sharepoint.com/personal/ldiffell_ghblp_org/Documents/A-HomeDrive/MERS/"/>
    </mc:Choice>
  </mc:AlternateContent>
  <xr:revisionPtr revIDLastSave="0" documentId="8_{98D7FD5F-C5D0-47D2-AD53-C7C245342074}" xr6:coauthVersionLast="47" xr6:coauthVersionMax="47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-120" yWindow="-120" windowWidth="29040" windowHeight="1572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4" l="1"/>
  <c r="F30" i="8"/>
  <c r="C13" i="8"/>
  <c r="C5" i="8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<sst xmlns="http://schemas.openxmlformats.org/spreadsheetml/2006/main" count="29547" uniqueCount="7504">
  <si>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</si>
  <si>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</si>
  <si>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</si>
  <si>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</si>
  <si>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</si>
  <si>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</si>
  <si>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</si>
  <si>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</si>
  <si>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</si>
  <si>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</si>
  <si>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</si>
  <si>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</si>
  <si>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</si>
  <si>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</si>
  <si>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</si>
  <si>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</si>
  <si>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</si>
  <si>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</si>
  <si>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</si>
  <si>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</si>
  <si>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</si>
  <si>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</si>
  <si>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</si>
  <si>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</si>
  <si>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</si>
  <si>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</si>
  <si>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</si>
  <si>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</si>
  <si>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</si>
  <si>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</si>
  <si>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</si>
  <si>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</si>
  <si>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</si>
  <si>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</si>
  <si>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</si>
  <si>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</si>
  <si>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</si>
  <si>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</si>
  <si>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</si>
  <si>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</si>
  <si>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</si>
  <si>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</si>
  <si>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</si>
  <si>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</si>
  <si>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</si>
  <si>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</si>
  <si>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</si>
  <si>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</si>
  <si>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</si>
  <si>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</si>
  <si>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</si>
  <si>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</si>
  <si>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</si>
  <si>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</si>
  <si>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</si>
  <si>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</si>
  <si>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</si>
  <si>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</si>
  <si>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</si>
  <si>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</si>
  <si>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</si>
  <si>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</si>
  <si>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</si>
  <si>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</si>
  <si>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</si>
  <si>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</si>
  <si>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</si>
  <si>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</si>
  <si>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</si>
  <si>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</si>
  <si>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</si>
  <si>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</si>
  <si>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</si>
  <si>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</si>
  <si>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</si>
  <si>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</si>
  <si>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</si>
  <si>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</si>
  <si>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</si>
  <si>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</si>
  <si>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</si>
  <si>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</si>
  <si>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</si>
  <si>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</si>
  <si>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</si>
  <si>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</si>
  <si>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</si>
  <si>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</si>
  <si>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</si>
  <si>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</si>
  <si>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</si>
  <si>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</si>
  <si>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</si>
  <si>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</si>
  <si>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</si>
  <si>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</si>
  <si>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</si>
  <si>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</si>
  <si>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</si>
  <si>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</si>
  <si>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</si>
  <si>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</si>
  <si>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</si>
  <si>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</si>
  <si>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</si>
  <si>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</si>
  <si>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</si>
  <si>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</si>
  <si>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</si>
  <si>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</si>
  <si>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</si>
  <si>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</si>
  <si>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</si>
  <si>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</si>
  <si>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</si>
  <si>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</si>
  <si>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</si>
  <si>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</si>
  <si>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</si>
  <si>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</si>
  <si>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</si>
  <si>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</si>
  <si>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</si>
  <si>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</si>
  <si>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</si>
  <si>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</si>
  <si>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</si>
  <si>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</si>
  <si>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</si>
  <si>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</si>
  <si>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</si>
  <si>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</si>
  <si>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</si>
  <si>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</si>
  <si>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</si>
  <si>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</si>
  <si>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</si>
  <si>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</si>
  <si>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</si>
  <si>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</si>
  <si>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</si>
  <si>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</si>
  <si>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</si>
  <si>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</si>
  <si>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</si>
  <si>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</si>
  <si>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</si>
  <si>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</si>
  <si>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</si>
  <si>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</si>
  <si>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</si>
  <si>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</si>
  <si>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</si>
  <si>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</si>
  <si>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</si>
  <si>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</si>
  <si>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</si>
  <si>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</si>
  <si>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</si>
  <si>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</si>
  <si>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</si>
  <si>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</si>
  <si>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</si>
  <si>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</si>
  <si>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</si>
  <si>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</si>
  <si>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</si>
  <si>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</si>
  <si>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</si>
  <si>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</si>
  <si>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</si>
  <si>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</si>
  <si>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</si>
  <si>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</si>
  <si>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</si>
  <si>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</si>
  <si>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</si>
  <si>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</si>
  <si>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</si>
  <si>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</si>
  <si>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</si>
  <si>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</si>
  <si>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</si>
  <si>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</si>
  <si>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</si>
  <si>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</si>
  <si>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</si>
  <si>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</si>
  <si>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</si>
  <si>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</si>
  <si>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</si>
  <si>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</si>
  <si>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</si>
  <si>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</si>
  <si>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</si>
  <si>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</si>
  <si>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</si>
  <si>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</si>
  <si>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</si>
  <si>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</si>
  <si>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</si>
  <si>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</si>
  <si>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</si>
  <si>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</si>
  <si>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</si>
  <si>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</si>
  <si>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</si>
  <si>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</si>
  <si>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</si>
  <si>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</si>
  <si>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</si>
  <si>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</si>
  <si>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</si>
  <si>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</si>
  <si>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</si>
  <si>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</si>
  <si>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</si>
  <si>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</si>
  <si>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</si>
  <si>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</si>
  <si>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</si>
  <si>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</si>
  <si>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</si>
  <si>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</si>
  <si>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</si>
  <si>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</si>
  <si>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</si>
  <si>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</si>
  <si>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</si>
  <si>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</si>
  <si>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</si>
  <si>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</si>
  <si>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</si>
  <si>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</si>
  <si>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</si>
  <si>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</si>
  <si>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</si>
  <si>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</si>
  <si>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</si>
  <si>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</si>
  <si>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</si>
  <si>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</si>
  <si>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</si>
  <si>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</si>
  <si>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</si>
  <si>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</si>
  <si>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</si>
  <si>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</si>
  <si>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</si>
  <si>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</si>
  <si>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</si>
  <si>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</si>
  <si>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</si>
  <si>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</si>
  <si>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</si>
  <si>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</si>
  <si>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</si>
  <si>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</si>
  <si>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</si>
  <si>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</si>
  <si>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</si>
  <si>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</si>
  <si>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</si>
  <si>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</si>
  <si>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</si>
  <si>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</si>
  <si>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</si>
  <si>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</si>
  <si>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</si>
  <si>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</si>
  <si>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</si>
  <si>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</si>
  <si>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</si>
  <si>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</si>
  <si>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</si>
  <si>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</si>
  <si>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</si>
  <si>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</si>
  <si>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</si>
  <si>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</si>
  <si>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</si>
  <si>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</si>
  <si>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</si>
  <si>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</si>
  <si>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</si>
  <si>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</si>
  <si>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</si>
  <si>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</si>
  <si>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</si>
  <si>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</si>
  <si>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</si>
  <si>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</si>
  <si>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</si>
  <si>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</si>
  <si>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</si>
  <si>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</si>
  <si>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</si>
  <si>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</si>
  <si>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</si>
  <si>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</si>
  <si>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</si>
  <si>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</si>
  <si>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</si>
  <si>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</si>
  <si>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</si>
  <si>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</si>
  <si>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</si>
  <si>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</si>
  <si>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</si>
  <si>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</si>
  <si>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</si>
  <si>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</si>
  <si>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</si>
  <si>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</si>
  <si>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</si>
  <si>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</si>
  <si>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</si>
  <si>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</si>
  <si>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</si>
  <si>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</si>
  <si>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</si>
  <si>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</si>
  <si>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</si>
  <si>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</si>
  <si>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</si>
  <si>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</si>
  <si>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</si>
  <si>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</si>
  <si>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</si>
  <si>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</si>
  <si>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</si>
  <si>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</si>
  <si>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</si>
  <si>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</si>
  <si>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</si>
  <si>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</si>
  <si>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</si>
  <si>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</si>
  <si>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</si>
  <si>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</si>
  <si>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</si>
  <si>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</si>
  <si>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</si>
  <si>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</si>
  <si>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</si>
  <si>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</si>
  <si>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</si>
  <si>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</si>
  <si>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</si>
  <si>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</si>
  <si>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</si>
  <si>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</si>
  <si>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</si>
  <si>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</si>
  <si>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</si>
  <si>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</si>
  <si>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</si>
  <si>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</si>
  <si>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</si>
  <si>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</si>
  <si>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</si>
  <si>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</si>
  <si>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</si>
  <si>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</si>
  <si>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</si>
  <si>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</si>
  <si>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</si>
  <si>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</si>
  <si>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</si>
  <si>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</si>
  <si>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</si>
  <si>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</si>
  <si>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</si>
  <si>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</si>
  <si>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</si>
  <si>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</si>
  <si>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</si>
  <si>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</si>
  <si>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</si>
  <si>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</si>
  <si>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</si>
  <si>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</si>
  <si>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</si>
  <si>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</si>
  <si>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</si>
  <si>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</si>
  <si>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</si>
  <si>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</si>
  <si>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</si>
  <si>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</si>
  <si>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</si>
  <si>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</si>
  <si>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</si>
  <si>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</si>
  <si>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</si>
  <si>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</si>
  <si>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</si>
  <si>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</si>
  <si>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</si>
  <si>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</si>
  <si>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</si>
  <si>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</si>
  <si>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</si>
  <si>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</si>
  <si>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</si>
  <si>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</si>
  <si>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</si>
  <si>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</si>
  <si>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</si>
  <si>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</si>
  <si>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</si>
  <si>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</si>
  <si>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</si>
  <si>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</si>
  <si>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</si>
  <si>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</si>
  <si>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</si>
  <si>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</si>
  <si>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</si>
  <si>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</si>
  <si>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</si>
  <si>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</si>
  <si>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</si>
  <si>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</si>
  <si>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</si>
  <si>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</si>
  <si>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</si>
  <si>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</si>
  <si>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</si>
  <si>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</si>
  <si>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</si>
  <si>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</si>
  <si>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</si>
  <si>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</si>
  <si>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</si>
  <si>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</si>
  <si>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</si>
  <si>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</si>
  <si>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</si>
  <si>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</si>
  <si>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</si>
  <si>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</si>
  <si>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</si>
  <si>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</si>
  <si>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</si>
  <si>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</si>
  <si>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</si>
  <si>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</si>
  <si>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</si>
  <si>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</si>
  <si>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</si>
  <si>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</si>
  <si>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</si>
  <si>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</si>
  <si>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</si>
  <si>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</si>
  <si>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</si>
  <si>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</si>
  <si>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</si>
  <si>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</si>
  <si>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</si>
  <si>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</si>
  <si>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</si>
  <si>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</si>
  <si>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</si>
  <si>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</si>
  <si>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</si>
  <si>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</si>
  <si>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</si>
  <si>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</si>
  <si>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</si>
  <si>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</si>
  <si>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</si>
  <si>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</si>
  <si>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</si>
  <si>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</si>
  <si>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</si>
  <si>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</si>
  <si>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</si>
  <si>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</si>
  <si>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</si>
  <si>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</si>
  <si>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</si>
  <si>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</si>
  <si>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</si>
  <si>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</si>
  <si>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</si>
  <si>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</si>
  <si>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</si>
  <si>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</si>
  <si>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</si>
  <si>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</si>
  <si>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</si>
  <si>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</si>
  <si>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</si>
  <si>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</si>
  <si>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</si>
  <si>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</si>
  <si>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</si>
  <si>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</si>
  <si>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</si>
  <si>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</si>
  <si>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</si>
  <si>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</si>
  <si>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</si>
  <si>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</si>
  <si>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</si>
  <si>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</si>
  <si>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</si>
  <si>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</si>
  <si>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</si>
  <si>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</si>
  <si>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</si>
  <si>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</si>
  <si>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</si>
  <si>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</si>
  <si>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</si>
  <si>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</si>
  <si>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</si>
  <si>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</si>
  <si>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</si>
  <si>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</si>
  <si>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</si>
  <si>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</si>
  <si>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</si>
  <si>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</si>
  <si>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</si>
  <si>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</si>
  <si>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</si>
  <si>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</si>
  <si>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</si>
  <si>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</si>
  <si>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</si>
  <si>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</si>
  <si>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</si>
  <si>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</si>
  <si>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</si>
  <si>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</si>
  <si>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</si>
  <si>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</si>
  <si>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</si>
  <si>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</si>
  <si>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</si>
  <si>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</si>
  <si>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</si>
  <si>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</si>
  <si>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</si>
  <si>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</si>
  <si>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</si>
  <si>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</si>
  <si>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</si>
  <si>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</si>
  <si>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</si>
  <si>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</si>
  <si>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</si>
  <si>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</si>
  <si>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</si>
  <si>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</si>
  <si>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</si>
  <si>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</si>
  <si>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</si>
  <si>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</si>
  <si>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</si>
  <si>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</si>
  <si>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</si>
  <si>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</si>
  <si>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</si>
  <si>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</si>
  <si>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</si>
  <si>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</si>
  <si>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</si>
  <si>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</si>
  <si>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</si>
  <si>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</si>
  <si>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</si>
  <si>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</si>
  <si>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</si>
  <si>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</si>
  <si>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</si>
  <si>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</si>
  <si>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</si>
  <si>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</si>
  <si>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</si>
  <si>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</si>
  <si>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</si>
  <si>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</si>
  <si>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</si>
  <si>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</si>
  <si>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</si>
  <si>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</si>
  <si>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</si>
  <si>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</si>
  <si>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</si>
  <si>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</si>
  <si>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</si>
  <si>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</si>
  <si>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</si>
  <si>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</si>
  <si>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</si>
  <si>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</si>
  <si>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</si>
  <si>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</si>
  <si>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</si>
  <si>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</si>
  <si>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</si>
  <si>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</si>
  <si>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</si>
  <si>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</si>
  <si>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</si>
  <si>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</si>
  <si>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</si>
  <si>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</si>
  <si>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</si>
  <si>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</si>
  <si>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</si>
  <si>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</si>
  <si>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</si>
  <si>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</si>
  <si>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</si>
  <si>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</si>
  <si>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</si>
  <si>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</si>
  <si>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</si>
  <si>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</si>
  <si>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</si>
  <si>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</si>
  <si>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</si>
  <si>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</si>
  <si>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</si>
  <si>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</si>
  <si>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</si>
  <si>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</si>
  <si>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</si>
  <si>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</si>
  <si>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</si>
  <si>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</si>
  <si>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</si>
  <si>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</si>
  <si>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</si>
  <si>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</si>
  <si>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</si>
  <si>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</si>
  <si>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</si>
  <si>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</si>
  <si>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</si>
  <si>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</si>
  <si>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</si>
  <si>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</si>
  <si>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</si>
  <si>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</si>
  <si>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</si>
  <si>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</si>
  <si>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</si>
  <si>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</si>
  <si>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</si>
  <si>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</si>
  <si>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</si>
  <si>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</si>
  <si>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</si>
  <si>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</si>
  <si>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</si>
  <si>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</si>
  <si>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</si>
  <si>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</si>
  <si>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</si>
  <si>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</si>
  <si>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</si>
  <si>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</si>
  <si>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</si>
  <si>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</si>
  <si>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</si>
  <si>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</si>
  <si>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</si>
  <si>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</si>
  <si>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</si>
  <si>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</si>
  <si>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</si>
  <si>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</si>
  <si>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</si>
  <si>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</si>
  <si>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</si>
  <si>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</si>
  <si>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</si>
  <si>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</si>
  <si>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</si>
  <si>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</si>
  <si>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</si>
  <si>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</si>
  <si>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</si>
  <si>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</si>
  <si>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</si>
  <si>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</si>
  <si>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</si>
  <si>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</si>
  <si>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</si>
  <si>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</si>
  <si>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</si>
  <si>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</si>
  <si>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</si>
  <si>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</si>
  <si>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</si>
  <si>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</si>
  <si>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</si>
  <si>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</si>
  <si>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</si>
  <si>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</si>
  <si>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</si>
  <si>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</si>
  <si>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</si>
  <si>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</si>
  <si>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</si>
  <si>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</si>
  <si>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</si>
  <si>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</si>
  <si>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</si>
  <si>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</si>
  <si>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</si>
  <si>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</si>
  <si>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</si>
  <si>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</si>
  <si>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</si>
  <si>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</si>
  <si>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</si>
  <si>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</si>
  <si>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</si>
  <si>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</si>
  <si>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</si>
  <si>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</si>
  <si>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</si>
  <si>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</si>
  <si>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</si>
  <si>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</si>
  <si>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</si>
  <si>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</si>
  <si>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</si>
  <si>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</si>
  <si>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</si>
  <si>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</si>
  <si>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</si>
  <si>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</si>
  <si>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</si>
  <si>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</si>
  <si>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</si>
  <si>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</si>
  <si>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</si>
  <si>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</si>
  <si>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</si>
  <si>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</si>
  <si>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</si>
  <si>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</si>
  <si>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</si>
  <si>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</si>
  <si>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</si>
  <si>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</si>
  <si>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</si>
  <si>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</si>
  <si>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</si>
  <si>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</si>
  <si>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</si>
  <si>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</si>
  <si>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</si>
  <si>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</si>
  <si>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</si>
  <si>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</si>
  <si>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</si>
  <si>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</si>
  <si>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</si>
  <si>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</si>
  <si>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</si>
  <si>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</si>
  <si>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</si>
  <si>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</si>
  <si>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</si>
  <si>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</si>
  <si>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</si>
  <si>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</si>
  <si>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</si>
  <si>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</si>
  <si>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</si>
  <si>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</si>
  <si>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</si>
  <si>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</si>
  <si>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</si>
  <si>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</si>
  <si>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</si>
  <si>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</si>
  <si>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</si>
  <si>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</si>
  <si>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</si>
  <si>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</si>
  <si>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</si>
  <si>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</si>
  <si>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</si>
  <si>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</si>
  <si>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</si>
  <si>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</si>
  <si>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</si>
  <si>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</si>
  <si>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</si>
  <si>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</si>
  <si>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</si>
  <si>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</si>
  <si>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</si>
  <si>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</si>
  <si>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</si>
  <si>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</si>
  <si>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</si>
  <si>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</si>
  <si>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</si>
  <si>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</si>
  <si>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</si>
  <si>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</si>
  <si>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</si>
  <si>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</si>
  <si>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</si>
  <si>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</si>
  <si>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</si>
  <si>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</si>
  <si>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</si>
  <si>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</si>
  <si>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</si>
  <si>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</si>
  <si>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</si>
  <si>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</si>
  <si>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</si>
  <si>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</si>
  <si>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</si>
  <si>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</si>
  <si>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</si>
  <si>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</si>
  <si>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</si>
  <si>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</si>
  <si>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</si>
  <si>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</si>
  <si>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</si>
  <si>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</si>
  <si>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</si>
  <si>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</si>
  <si>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</si>
  <si>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</si>
  <si>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</si>
  <si>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</si>
  <si>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</si>
  <si>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</si>
  <si>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</si>
  <si>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</si>
  <si>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</si>
  <si>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</si>
  <si>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</si>
  <si>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</si>
  <si>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</si>
  <si>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</si>
  <si>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</si>
  <si>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</si>
  <si>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</si>
  <si>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</si>
  <si>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</si>
  <si>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</si>
  <si>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</si>
  <si>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</si>
  <si>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</si>
  <si>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</si>
  <si>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</si>
  <si>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</si>
  <si>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</si>
  <si>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</si>
  <si>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</si>
  <si>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</si>
  <si>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</si>
  <si>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</si>
  <si>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</si>
  <si>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</si>
  <si>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</si>
  <si>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</si>
  <si>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</si>
  <si>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</si>
  <si>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</si>
  <si>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</si>
  <si>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</si>
  <si>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</si>
  <si>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</si>
  <si>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</si>
  <si>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</si>
  <si>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</si>
  <si>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</si>
  <si>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</si>
  <si>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</si>
  <si>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</si>
  <si>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</si>
  <si>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</si>
  <si>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</si>
  <si>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</si>
  <si>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</si>
  <si>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</si>
  <si>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</si>
  <si>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</si>
  <si>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</si>
  <si>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</si>
  <si>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</si>
  <si>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</si>
  <si>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</si>
  <si>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</si>
  <si>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</si>
  <si>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</si>
  <si>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</si>
  <si>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</si>
  <si>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</si>
  <si>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</si>
  <si>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</si>
  <si>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</si>
  <si>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</si>
  <si>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</si>
  <si>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</si>
  <si>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</si>
  <si>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</si>
  <si>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</si>
  <si>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</si>
  <si>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</si>
  <si>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</si>
  <si>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</si>
  <si>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</si>
  <si>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</si>
  <si>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</si>
  <si>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</si>
  <si>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</si>
  <si>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</si>
  <si>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</si>
  <si>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</si>
  <si>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</si>
  <si>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</si>
  <si>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</si>
  <si>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</si>
  <si>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</si>
  <si>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</si>
  <si>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</si>
  <si>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</si>
  <si>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</si>
  <si>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</si>
  <si>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</si>
  <si>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</si>
  <si>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</si>
  <si>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</si>
  <si>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</si>
  <si>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</si>
  <si>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</si>
  <si>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</si>
  <si>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</si>
  <si>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</si>
  <si>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</si>
  <si>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</si>
  <si>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</si>
  <si>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</si>
  <si>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</si>
  <si>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</si>
  <si>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</si>
  <si>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</si>
  <si>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</si>
  <si>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</si>
  <si>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</si>
  <si>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</si>
  <si>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</si>
  <si>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</si>
  <si>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</si>
  <si>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</si>
  <si>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</si>
  <si>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</si>
  <si>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</si>
  <si>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</si>
  <si>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</si>
  <si>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</si>
  <si>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</si>
  <si>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</si>
  <si>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</si>
  <si>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</si>
  <si>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</si>
  <si>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</si>
  <si>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</si>
  <si>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</si>
  <si>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</si>
  <si>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</si>
  <si>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</si>
  <si>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</si>
  <si>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</si>
  <si>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</si>
  <si>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</si>
  <si>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</si>
  <si>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</si>
  <si>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</si>
  <si>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</si>
  <si>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</si>
  <si>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</si>
  <si>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</si>
  <si>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</si>
  <si>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</si>
  <si>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</si>
  <si>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</si>
  <si>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</si>
  <si>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</si>
  <si>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</si>
  <si>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</si>
  <si>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</si>
  <si>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</si>
  <si>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</si>
  <si>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</si>
  <si>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</si>
  <si>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</si>
  <si>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</si>
  <si>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</si>
  <si>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</si>
  <si>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</si>
  <si>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</si>
  <si>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</si>
  <si>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</si>
  <si>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</si>
  <si>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</si>
  <si>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</si>
  <si>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</si>
  <si>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</si>
  <si>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</si>
  <si>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</si>
  <si>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</si>
  <si>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</si>
  <si>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</si>
  <si>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</si>
  <si>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</si>
  <si>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</si>
  <si>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</si>
  <si>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</si>
  <si>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</si>
  <si>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</si>
  <si>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</si>
  <si>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</si>
  <si>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</si>
  <si>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</si>
  <si>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</si>
  <si>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</si>
  <si>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</si>
  <si>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</si>
  <si>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</si>
  <si>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</si>
  <si>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</si>
  <si>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</si>
  <si>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</si>
  <si>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</si>
  <si>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</si>
  <si>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</si>
  <si>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</si>
  <si>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</si>
  <si>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</si>
  <si>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</si>
  <si>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</si>
  <si>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</si>
  <si>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</si>
  <si>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</si>
  <si>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</si>
  <si>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</si>
  <si>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</si>
  <si>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</si>
  <si>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</si>
  <si>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</si>
  <si>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</si>
  <si>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</si>
  <si>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</si>
  <si>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</si>
  <si>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</si>
  <si>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</si>
  <si>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</si>
  <si>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</si>
  <si>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</si>
  <si>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</si>
  <si>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</si>
  <si>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</si>
  <si>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</si>
  <si>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</si>
  <si>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</si>
  <si>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</si>
  <si>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</si>
  <si>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</si>
  <si>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</si>
  <si>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</si>
  <si>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</si>
  <si>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</si>
  <si>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</si>
  <si>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</si>
  <si>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</si>
  <si>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</si>
  <si>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</si>
  <si>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</si>
  <si>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</si>
  <si>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</si>
  <si>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</si>
  <si>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</si>
  <si>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</si>
  <si>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</si>
  <si>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</si>
  <si>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</si>
  <si>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</si>
  <si>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</si>
  <si>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</si>
  <si>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</si>
  <si>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</si>
  <si>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</si>
  <si>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</si>
  <si>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</si>
  <si>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</si>
  <si>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</si>
  <si>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</si>
  <si>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</si>
  <si>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</si>
  <si>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</si>
  <si>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</si>
  <si>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</si>
  <si>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</si>
  <si>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</si>
  <si>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</si>
  <si>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</si>
  <si>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</si>
  <si>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</si>
  <si>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</si>
  <si>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</si>
  <si>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</si>
  <si>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</si>
  <si>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</si>
  <si>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</si>
  <si>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</si>
  <si>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</si>
  <si>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</si>
  <si>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</si>
  <si>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</si>
  <si>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</si>
  <si>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</si>
  <si>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</si>
  <si>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</si>
  <si>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</si>
  <si>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</si>
  <si>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</si>
  <si>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</si>
  <si>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</si>
  <si>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</si>
  <si>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</si>
  <si>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</si>
  <si>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</si>
  <si>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</si>
  <si>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</si>
  <si>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</si>
  <si>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</si>
  <si>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</si>
  <si>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</si>
  <si>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</si>
  <si>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</si>
  <si>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</si>
  <si>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</si>
  <si>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</si>
  <si>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</si>
  <si>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</si>
  <si>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</si>
  <si>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</si>
  <si>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</si>
  <si>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</si>
  <si>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</si>
  <si>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</si>
  <si>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</si>
  <si>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</si>
  <si>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</si>
  <si>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</si>
  <si>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</si>
  <si>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</si>
  <si>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</si>
  <si>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</si>
  <si>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</si>
  <si>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</si>
  <si>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</si>
  <si>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</si>
  <si>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</si>
  <si>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</si>
  <si>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</si>
  <si>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</si>
  <si>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</si>
  <si>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</si>
  <si>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</si>
  <si>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</si>
  <si>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</si>
  <si>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</si>
  <si>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</si>
  <si>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</si>
  <si>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</si>
  <si>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</si>
  <si>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</si>
  <si>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</si>
  <si>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</si>
  <si>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</si>
  <si>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</si>
  <si>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</si>
  <si>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</si>
  <si>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</si>
  <si>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</si>
  <si>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</si>
  <si>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</si>
  <si>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</si>
  <si>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</si>
  <si>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</si>
  <si>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</si>
  <si>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</si>
  <si>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</si>
  <si>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</si>
  <si>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</si>
  <si>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</si>
  <si>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</si>
  <si>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</si>
  <si>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</si>
  <si>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</si>
  <si>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</si>
  <si>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</si>
  <si>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</si>
  <si>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</si>
  <si>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</si>
  <si>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</si>
  <si>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</si>
  <si>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</si>
  <si>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</si>
  <si>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</si>
  <si>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</si>
  <si>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</si>
  <si>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</si>
  <si>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</si>
  <si>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</si>
  <si>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</si>
  <si>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</si>
  <si>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</si>
  <si>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</si>
  <si>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</si>
  <si>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</si>
  <si>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</si>
  <si>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</si>
  <si>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</si>
  <si>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</si>
  <si>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</si>
  <si>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</si>
  <si>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</si>
  <si>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</si>
  <si>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</si>
  <si>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</si>
  <si>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</si>
  <si>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</si>
  <si>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</si>
  <si>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</si>
  <si>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</si>
  <si>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</si>
  <si>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</si>
  <si>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</si>
  <si>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</si>
  <si>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</si>
  <si>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</si>
  <si>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</si>
  <si>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</si>
  <si>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</si>
  <si>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</si>
  <si>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</si>
  <si>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</si>
  <si>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</si>
  <si>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</si>
  <si>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</si>
  <si>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</si>
  <si>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</si>
  <si>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</si>
  <si>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</si>
  <si>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</si>
  <si>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</si>
  <si>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</si>
  <si>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</si>
  <si>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</si>
  <si>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</si>
  <si>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</si>
  <si>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</si>
  <si>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</si>
  <si>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</si>
  <si>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</si>
  <si>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</si>
  <si>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</si>
  <si>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</si>
  <si>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</si>
  <si>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</si>
  <si>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</si>
  <si>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</si>
  <si>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</si>
  <si>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</si>
  <si>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</si>
  <si>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</si>
  <si>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</si>
  <si>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</si>
  <si>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</si>
  <si>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</si>
  <si>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</si>
  <si>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</si>
  <si>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</si>
  <si>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</si>
  <si>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</si>
  <si>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</si>
  <si>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</si>
  <si>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</si>
  <si>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</si>
  <si>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</si>
  <si>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</si>
  <si>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</si>
  <si>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</si>
  <si>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</si>
  <si>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</si>
  <si>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</si>
  <si>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</si>
  <si>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</si>
  <si>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</si>
  <si>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</si>
  <si>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</si>
  <si>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</si>
  <si>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</si>
  <si>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</si>
  <si>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</si>
  <si>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</si>
  <si>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</si>
  <si>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</si>
  <si>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</si>
  <si>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</si>
  <si>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</si>
  <si>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</si>
  <si>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</si>
  <si>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</si>
  <si>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</si>
  <si>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</si>
  <si>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</si>
  <si>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</si>
  <si>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</si>
  <si>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</si>
  <si>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</si>
  <si>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</si>
  <si>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</si>
  <si>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</si>
  <si>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</si>
  <si>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</si>
  <si>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</si>
  <si>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</si>
  <si>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</si>
  <si>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</si>
  <si>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</si>
  <si>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</si>
  <si>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</si>
  <si>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</si>
  <si>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</si>
  <si>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</si>
  <si>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</si>
  <si>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</si>
  <si>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</si>
  <si>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</si>
  <si>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</si>
  <si>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</si>
  <si>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</si>
  <si>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</si>
  <si>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</si>
  <si>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</si>
  <si>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</si>
  <si>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</si>
  <si>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</si>
  <si>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</si>
  <si>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</si>
  <si>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</si>
  <si>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</si>
  <si>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</si>
  <si>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</si>
  <si>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</si>
  <si>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</si>
  <si>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</si>
  <si>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</si>
  <si>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</si>
  <si>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</si>
  <si>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</si>
  <si>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</si>
  <si>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</si>
  <si>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</si>
  <si>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</si>
  <si>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</si>
  <si>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</si>
  <si>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</si>
  <si>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</si>
  <si>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</si>
  <si>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</si>
  <si>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</si>
  <si>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</si>
  <si>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</si>
  <si>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</si>
  <si>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</si>
  <si>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</si>
  <si>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</si>
  <si>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</si>
  <si>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</si>
  <si>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</si>
  <si>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</si>
  <si>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</si>
  <si>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</si>
  <si>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</si>
  <si>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</si>
  <si>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</si>
  <si>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</si>
  <si>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</si>
  <si>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</si>
  <si>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</si>
  <si>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</si>
  <si>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</si>
  <si>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</si>
  <si>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</si>
  <si>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</si>
  <si>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</si>
  <si>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</si>
  <si>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</si>
  <si>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</si>
  <si>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</si>
  <si>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</si>
  <si>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</si>
  <si>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</si>
  <si>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</si>
  <si>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</si>
  <si>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</si>
  <si>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</si>
  <si>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</si>
  <si>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</si>
  <si>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</si>
  <si>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</si>
  <si>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</si>
  <si>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</si>
  <si>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</si>
  <si>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</si>
  <si>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</si>
  <si>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</si>
  <si>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</si>
  <si>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</si>
  <si>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</si>
  <si>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</si>
  <si>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</si>
  <si>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</si>
  <si>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</si>
  <si>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</si>
  <si>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</si>
  <si>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</si>
  <si>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</si>
  <si>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</si>
  <si>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</si>
  <si>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</si>
  <si>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</si>
  <si>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</si>
  <si>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</si>
  <si>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</si>
  <si>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</si>
  <si>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</si>
  <si>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</si>
  <si>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</si>
  <si>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</si>
  <si>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</si>
  <si>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</si>
  <si>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</si>
  <si>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</si>
  <si>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</si>
  <si>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</si>
  <si>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</si>
  <si>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</si>
  <si>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</si>
  <si>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</si>
  <si>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</si>
  <si>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</si>
  <si>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</si>
  <si>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</si>
  <si>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</si>
  <si>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</si>
  <si>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</si>
  <si>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</si>
  <si>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</si>
  <si>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</si>
  <si>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</si>
  <si>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</si>
  <si>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</si>
  <si>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</si>
  <si>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</si>
  <si>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</si>
  <si>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</si>
  <si>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</si>
  <si>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</si>
  <si>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</si>
  <si>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</si>
  <si>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</si>
  <si>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</si>
  <si>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</si>
  <si>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</si>
  <si>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</si>
  <si>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</si>
  <si>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</si>
  <si>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</si>
  <si>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</si>
  <si>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</si>
  <si>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</si>
  <si>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</si>
  <si>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</si>
  <si>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</si>
  <si>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</si>
  <si>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</si>
  <si>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</si>
  <si>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</si>
  <si>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</si>
  <si>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</si>
  <si>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</si>
  <si>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</si>
  <si>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</si>
  <si>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</si>
  <si>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</si>
  <si>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</si>
  <si>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</si>
  <si>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</si>
  <si>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</si>
  <si>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</si>
  <si>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</si>
  <si>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</si>
  <si>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</si>
  <si>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</si>
  <si>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</si>
  <si>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</si>
  <si>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</si>
  <si>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</si>
  <si>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</si>
  <si>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</si>
  <si>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</si>
  <si>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</si>
  <si>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</si>
  <si>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</si>
  <si>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</si>
  <si>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</si>
  <si>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</si>
  <si>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</si>
  <si>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</si>
  <si>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</si>
  <si>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</si>
  <si>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</si>
  <si>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</si>
  <si>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</si>
  <si>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</si>
  <si>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</si>
  <si>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</si>
  <si>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</si>
  <si>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</si>
  <si>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</si>
  <si>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</si>
  <si>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</si>
  <si>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</si>
  <si>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</si>
  <si>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</si>
  <si>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</si>
  <si>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</si>
  <si>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</si>
  <si>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</si>
  <si>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</si>
  <si>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</si>
  <si>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</si>
  <si>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</si>
  <si>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</si>
  <si>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</si>
  <si>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</si>
  <si>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</si>
  <si>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</si>
  <si>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</si>
  <si>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</si>
  <si>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</si>
  <si>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</si>
  <si>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</si>
  <si>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</si>
  <si>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</si>
  <si>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</si>
  <si>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</si>
  <si>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</si>
  <si>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</si>
  <si>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</si>
  <si>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</si>
  <si>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</si>
  <si>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</si>
  <si>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</si>
  <si>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</si>
  <si>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</si>
  <si>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</si>
  <si>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</si>
  <si>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</si>
  <si>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</si>
  <si>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</si>
  <si>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</si>
  <si>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</si>
  <si>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</si>
  <si>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</si>
  <si>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</si>
  <si>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</si>
  <si>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</si>
  <si>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</si>
  <si>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</si>
  <si>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</si>
  <si>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</si>
  <si>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</si>
  <si>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</si>
  <si>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</si>
  <si>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</si>
  <si>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</si>
  <si>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</si>
  <si>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</si>
  <si>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</si>
  <si>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</si>
  <si>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</si>
  <si>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</si>
  <si>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</si>
  <si>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</si>
  <si>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</si>
  <si>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</si>
  <si>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</si>
  <si>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</si>
  <si>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</si>
  <si>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</si>
  <si>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</si>
  <si>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</si>
  <si>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</si>
  <si>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</si>
  <si>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</si>
  <si>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</si>
  <si>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</si>
  <si>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</si>
  <si>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</si>
  <si>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</si>
  <si>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</si>
  <si>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</si>
  <si>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</si>
  <si>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</si>
  <si>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</si>
  <si>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</si>
  <si>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</si>
  <si>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</si>
  <si>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</si>
  <si>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</si>
  <si>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</si>
  <si>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</si>
  <si>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</si>
  <si>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</si>
  <si>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</si>
  <si>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</si>
  <si>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</si>
  <si>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</si>
  <si>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</si>
  <si>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</si>
  <si>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</si>
  <si>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</si>
  <si>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</si>
  <si>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</si>
  <si>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</si>
  <si>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</si>
  <si>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</si>
  <si>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</si>
  <si>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</si>
  <si>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</si>
  <si>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</si>
  <si>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</si>
  <si>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</si>
  <si>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</si>
  <si>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</si>
  <si>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</si>
  <si>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</si>
  <si>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</si>
  <si>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</si>
  <si>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</si>
  <si>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</si>
  <si>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</si>
  <si>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</si>
  <si>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</si>
  <si>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</si>
  <si>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</si>
  <si>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</si>
  <si>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</si>
  <si>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</si>
  <si>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</si>
  <si>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</si>
  <si>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</si>
  <si>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</si>
  <si>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</si>
  <si>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</si>
  <si>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</si>
  <si>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</si>
  <si>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</si>
  <si>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</si>
  <si>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</si>
  <si>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</si>
  <si>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</si>
  <si>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</si>
  <si>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</si>
  <si>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</si>
  <si>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</si>
  <si>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</si>
  <si>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</si>
  <si>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</si>
  <si>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</si>
  <si>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</si>
  <si>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</si>
  <si>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</si>
  <si>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</si>
  <si>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</si>
  <si>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</si>
  <si>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</si>
  <si>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</si>
  <si>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</si>
  <si>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</si>
  <si>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</si>
  <si>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</si>
  <si>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</si>
  <si>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</si>
  <si>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</si>
  <si>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</si>
  <si>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</si>
  <si>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</si>
  <si>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</si>
  <si>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</si>
  <si>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</si>
  <si>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</si>
  <si>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</si>
  <si>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</si>
  <si>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</si>
  <si>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</si>
  <si>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</si>
  <si>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</si>
  <si>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</si>
  <si>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</si>
  <si>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</si>
  <si>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</si>
  <si>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</si>
  <si>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</si>
  <si>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</si>
  <si>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</si>
  <si>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</si>
  <si>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</si>
  <si>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</si>
  <si>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</si>
  <si>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</si>
  <si>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</si>
  <si>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</si>
  <si>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</si>
  <si>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</si>
  <si>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</si>
  <si>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</si>
  <si>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</si>
  <si>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</si>
  <si>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</si>
  <si>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</si>
  <si>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</si>
  <si>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</si>
  <si>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</si>
  <si>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</si>
  <si>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</si>
  <si>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</si>
  <si>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</si>
  <si>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</si>
  <si>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</si>
  <si>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</si>
  <si>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</si>
  <si>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</si>
  <si>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</si>
  <si>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</si>
  <si>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</si>
  <si>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</si>
  <si>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</si>
  <si>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</si>
  <si>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</si>
  <si>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</si>
  <si>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</si>
  <si>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</si>
  <si>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</si>
  <si>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</si>
  <si>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</si>
  <si>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</si>
  <si>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</si>
  <si>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</si>
  <si>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</si>
  <si>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</si>
  <si>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</si>
  <si>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</si>
  <si>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</si>
  <si>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</si>
  <si>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</si>
  <si>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</si>
  <si>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</si>
  <si>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</si>
  <si>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</si>
  <si>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</si>
  <si>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</si>
  <si>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</si>
  <si>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</si>
  <si>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</si>
  <si>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</si>
  <si>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</si>
  <si>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</si>
  <si>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</si>
  <si>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</si>
  <si>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</si>
  <si>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</si>
  <si>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</si>
  <si>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</si>
  <si>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</si>
  <si>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</si>
  <si>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</si>
  <si>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</si>
  <si>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</si>
  <si>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</si>
  <si>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</si>
  <si>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</si>
  <si>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</si>
  <si>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</si>
  <si>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</si>
  <si>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</si>
  <si>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</si>
  <si>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</si>
  <si>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</si>
  <si>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</si>
  <si>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</si>
  <si>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</si>
  <si>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</si>
  <si>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</si>
  <si>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</si>
  <si>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</si>
  <si>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</si>
  <si>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</si>
  <si>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</si>
  <si>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</si>
  <si>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</si>
  <si>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</si>
  <si>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</si>
  <si>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</si>
  <si>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</si>
  <si>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</si>
  <si>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</si>
  <si>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</si>
  <si>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</si>
  <si>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</si>
  <si>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</si>
  <si>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</si>
  <si>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</si>
  <si>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</si>
  <si>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</si>
  <si>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</si>
  <si>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</si>
  <si>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</si>
  <si>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</si>
  <si>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</si>
  <si>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</si>
  <si>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</si>
  <si>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</si>
  <si>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</si>
  <si>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</si>
  <si>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</si>
  <si>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</si>
  <si>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</si>
  <si>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</si>
  <si>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</si>
  <si>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</si>
  <si>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</si>
  <si>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</si>
  <si>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</si>
  <si>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</si>
  <si>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</si>
  <si>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</si>
  <si>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</si>
  <si>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</si>
  <si>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</si>
  <si>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</si>
  <si>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</si>
  <si>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</si>
  <si>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</si>
  <si>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</si>
  <si>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</si>
  <si>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</si>
  <si>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</si>
  <si>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</si>
  <si>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</si>
  <si>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</si>
  <si>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</si>
  <si>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</si>
  <si>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</si>
  <si>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</si>
  <si>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</si>
  <si>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</si>
  <si>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</si>
  <si>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</si>
  <si>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</si>
  <si>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</si>
  <si>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</si>
  <si>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</si>
  <si>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</si>
  <si>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</si>
  <si>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</si>
  <si>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</si>
  <si>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</si>
  <si>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</si>
  <si>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</si>
  <si>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</si>
  <si>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</si>
  <si>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</si>
  <si>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</si>
  <si>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</si>
  <si>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</si>
  <si>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</si>
  <si>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</si>
  <si>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</si>
  <si>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</si>
  <si>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</si>
  <si>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</si>
  <si>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</si>
  <si>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</si>
  <si>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</si>
  <si>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</si>
  <si>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</si>
  <si>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</si>
  <si>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</si>
  <si>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</si>
  <si>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</si>
  <si>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</si>
  <si>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</si>
  <si>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</si>
  <si>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</si>
  <si>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</si>
  <si>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</si>
  <si>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</si>
  <si>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</si>
  <si>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</si>
  <si>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</si>
  <si>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</si>
  <si>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</si>
  <si>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</si>
  <si>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</si>
  <si>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</si>
  <si>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</si>
  <si>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</si>
  <si>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</si>
  <si>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</si>
  <si>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</si>
  <si>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</si>
  <si>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</si>
  <si>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</si>
  <si>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</si>
  <si>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</si>
  <si>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</si>
  <si>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</si>
  <si>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</si>
  <si>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</si>
  <si>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</si>
  <si>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</si>
  <si>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</si>
  <si>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</si>
  <si>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</si>
  <si>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</si>
  <si>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</si>
  <si>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</si>
  <si>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</si>
  <si>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</si>
  <si>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</si>
  <si>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</si>
  <si>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</si>
  <si>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</si>
  <si>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</si>
  <si>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</si>
  <si>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</si>
  <si>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</si>
  <si>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</si>
  <si>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</si>
  <si>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</si>
  <si>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</si>
  <si>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</si>
  <si>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</si>
  <si>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</si>
  <si>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</si>
  <si>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</si>
  <si>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</si>
  <si>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</si>
  <si>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</si>
  <si>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</si>
  <si>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</si>
  <si>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</si>
  <si>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</si>
  <si>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</si>
  <si>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</si>
  <si>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</si>
  <si>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</si>
  <si>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</si>
  <si>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</si>
  <si>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</si>
  <si>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</si>
  <si>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</si>
  <si>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</si>
  <si>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</si>
  <si>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</si>
  <si>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</si>
  <si>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</si>
  <si>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</si>
  <si>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</si>
  <si>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</si>
  <si>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</si>
  <si>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</si>
  <si>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</si>
  <si>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</si>
  <si>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</si>
  <si>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</si>
  <si>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</si>
  <si>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</si>
  <si>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</si>
  <si>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</si>
  <si>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</si>
  <si>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</si>
  <si>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</si>
  <si>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</si>
  <si>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</si>
  <si>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</si>
  <si>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</si>
  <si>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</si>
  <si>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</si>
  <si>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</si>
  <si>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</si>
  <si>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</si>
  <si>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</si>
  <si>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</si>
  <si>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</si>
  <si>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</si>
  <si>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</si>
  <si>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</si>
  <si>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</si>
  <si>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</si>
  <si>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</si>
  <si>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</si>
  <si>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</si>
  <si>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</si>
  <si>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</si>
  <si>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</si>
  <si>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</si>
  <si>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</si>
  <si>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</si>
  <si>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</si>
  <si>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</si>
  <si>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</si>
  <si>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</si>
  <si>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</si>
  <si>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</si>
  <si>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</si>
  <si>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</si>
  <si>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</si>
  <si>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</si>
  <si>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</si>
  <si>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</si>
  <si>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</si>
  <si>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</si>
  <si>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</si>
  <si>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</si>
  <si>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</si>
  <si>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</si>
  <si>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</si>
  <si>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</si>
  <si>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</si>
  <si>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</si>
  <si>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</si>
  <si>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</si>
  <si>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</si>
  <si>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</si>
  <si>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</si>
  <si>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</si>
  <si>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</si>
  <si>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</si>
  <si>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</si>
  <si>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</si>
  <si>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</si>
  <si>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</si>
  <si>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</si>
  <si>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</si>
  <si>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</si>
  <si>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</si>
  <si>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</si>
  <si>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</si>
  <si>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</si>
  <si>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</si>
  <si>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</si>
  <si>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</si>
  <si>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</si>
  <si>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</si>
  <si>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</si>
  <si>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</si>
  <si>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</si>
  <si>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</si>
  <si>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</si>
  <si>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</si>
  <si>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</si>
  <si>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</si>
  <si>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</si>
  <si>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</si>
  <si>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</si>
  <si>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</si>
  <si>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</si>
  <si>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</si>
  <si>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</si>
  <si>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</si>
  <si>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</si>
  <si>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</si>
  <si>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</si>
  <si>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</si>
  <si>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</si>
  <si>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</si>
  <si>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</si>
  <si>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</si>
  <si>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</si>
  <si>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</si>
  <si>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</si>
  <si>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</si>
  <si>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</si>
  <si>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</si>
  <si>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</si>
  <si>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</si>
  <si>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</si>
  <si>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</si>
  <si>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</si>
  <si>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</si>
  <si>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</si>
  <si>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</si>
  <si>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</si>
  <si>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</si>
  <si>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</si>
  <si>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</si>
  <si>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</si>
  <si>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</si>
  <si>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</si>
  <si>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</si>
  <si>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</si>
  <si>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</si>
  <si>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</si>
  <si>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</si>
  <si>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</si>
  <si>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</si>
  <si>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</si>
  <si>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</si>
  <si>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</si>
  <si>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</si>
  <si>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</si>
  <si>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</si>
  <si>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</si>
  <si>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</si>
  <si>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</si>
  <si>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</si>
  <si>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</si>
  <si>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</si>
  <si>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</si>
  <si>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</si>
  <si>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</si>
  <si>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</si>
  <si>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</si>
  <si>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</si>
  <si>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</si>
  <si>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</si>
  <si>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</si>
  <si>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</si>
  <si>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</si>
  <si>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</si>
  <si>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</si>
  <si>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</si>
  <si>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</si>
  <si>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</si>
  <si>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</si>
  <si>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</si>
  <si>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</si>
  <si>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</si>
  <si>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</si>
  <si>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</si>
  <si>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</si>
  <si>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</si>
  <si>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</si>
  <si>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</si>
  <si>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</si>
  <si>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</si>
  <si>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</si>
  <si>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</si>
  <si>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</si>
  <si>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</si>
  <si>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</si>
  <si>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</si>
  <si>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</si>
  <si>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</si>
  <si>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</si>
  <si>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</si>
  <si>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</si>
  <si>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</si>
  <si>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</si>
  <si>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</si>
  <si>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</si>
  <si>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</si>
  <si>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</si>
  <si>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</si>
  <si>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</si>
  <si>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</si>
  <si>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</si>
  <si>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</si>
  <si>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</si>
  <si>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</si>
  <si>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</si>
  <si>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</si>
  <si>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</si>
  <si>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</si>
  <si>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</si>
  <si>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</si>
  <si>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</si>
  <si>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</si>
  <si>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</si>
  <si>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</si>
  <si>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</si>
  <si>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</si>
  <si>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</si>
  <si>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</si>
  <si>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</si>
  <si>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</si>
  <si>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</si>
  <si>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</si>
  <si>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</si>
  <si>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</si>
  <si>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</si>
  <si>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</si>
  <si>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</si>
  <si>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</si>
  <si>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</si>
  <si>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</si>
  <si>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</si>
  <si>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</si>
  <si>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</si>
  <si>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</si>
  <si>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</si>
  <si>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</si>
  <si>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</si>
  <si>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</si>
  <si>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</si>
  <si>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</si>
  <si>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</si>
  <si>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</si>
  <si>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</si>
  <si>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</si>
  <si>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</si>
  <si>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</si>
  <si>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</si>
  <si>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</si>
  <si>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</si>
  <si>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</si>
  <si>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</si>
  <si>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</si>
  <si>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</si>
  <si>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</si>
  <si>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</si>
  <si>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</si>
  <si>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</si>
  <si>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</si>
  <si>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</si>
  <si>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</si>
  <si>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</si>
  <si>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</si>
  <si>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</si>
  <si>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</si>
  <si>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</si>
  <si>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</si>
  <si>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</si>
  <si>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</si>
  <si>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</si>
  <si>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</si>
  <si>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</si>
  <si>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</si>
  <si>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</si>
  <si>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</si>
  <si>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</si>
  <si>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</si>
  <si>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</si>
  <si>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</si>
  <si>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</si>
  <si>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</si>
  <si>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</si>
  <si>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</si>
  <si>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</si>
  <si>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</si>
  <si>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</si>
  <si>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</si>
  <si>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</si>
  <si>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</si>
  <si>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</si>
  <si>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</si>
  <si>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</si>
  <si>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</si>
  <si>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</si>
  <si>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</si>
  <si>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</si>
  <si>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</si>
  <si>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</si>
  <si>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</si>
  <si>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</si>
  <si>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</si>
  <si>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</si>
  <si>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</si>
  <si>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</si>
  <si>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</si>
  <si>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</si>
  <si>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</si>
  <si>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</si>
  <si>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</si>
  <si>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</si>
  <si>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</si>
  <si>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</si>
  <si>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</si>
  <si>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</si>
  <si>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</si>
  <si>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</si>
  <si>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</si>
  <si>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</si>
  <si>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</si>
  <si>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</si>
  <si>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</si>
  <si>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</si>
  <si>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</si>
  <si>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</si>
  <si>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</si>
  <si>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</si>
  <si>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</si>
  <si>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</si>
  <si>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</si>
  <si>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</si>
  <si>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</si>
  <si>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</si>
  <si>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</si>
  <si>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</si>
  <si>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</si>
  <si>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</si>
  <si>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</si>
  <si>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</si>
  <si>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</si>
  <si>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</si>
  <si>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</si>
  <si>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</si>
  <si>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</si>
  <si>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</si>
  <si>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</si>
  <si>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</si>
  <si>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</si>
  <si>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</si>
  <si>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</si>
  <si>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</si>
  <si>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</si>
  <si>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</si>
  <si>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</si>
  <si>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</si>
  <si>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</si>
  <si>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</si>
  <si>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</si>
  <si>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</si>
  <si>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</si>
  <si>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</si>
  <si>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</si>
  <si>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</si>
  <si>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</si>
  <si>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</si>
  <si>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</si>
  <si>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</si>
  <si>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</si>
  <si>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</si>
  <si>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</si>
  <si>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</si>
  <si>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</si>
  <si>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</si>
  <si>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</si>
  <si>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</si>
  <si>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</si>
  <si>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</si>
  <si>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</si>
  <si>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</si>
  <si>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</si>
  <si>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</si>
  <si>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</si>
  <si>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</si>
  <si>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</si>
  <si>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</si>
  <si>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</si>
  <si>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</si>
  <si>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</si>
  <si>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</si>
  <si>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</si>
  <si>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</si>
  <si>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</si>
  <si>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</si>
  <si>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</si>
  <si>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</si>
  <si>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</si>
  <si>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</si>
  <si>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</si>
  <si>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</si>
  <si>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</si>
  <si>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</si>
  <si>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</si>
  <si>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</si>
  <si>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</si>
  <si>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</si>
  <si>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</si>
  <si>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</si>
  <si>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</si>
  <si>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</si>
  <si>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</si>
  <si>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</si>
  <si>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</si>
  <si>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</si>
  <si>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</si>
  <si>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</si>
  <si>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</si>
  <si>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</si>
  <si>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</si>
  <si>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</si>
  <si>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</si>
  <si>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</si>
  <si>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</si>
  <si>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</si>
  <si>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</si>
  <si>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</si>
  <si>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</si>
  <si>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</si>
  <si>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</si>
  <si>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</si>
  <si>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</si>
  <si>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</si>
  <si>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</si>
  <si>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</si>
  <si>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</si>
  <si>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</si>
  <si>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</si>
  <si>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</si>
  <si>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</si>
  <si>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</si>
  <si>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</si>
  <si>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</si>
  <si>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</si>
  <si>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</si>
  <si>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</si>
  <si>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</si>
  <si>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</si>
  <si>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</si>
  <si>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</si>
  <si>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</si>
  <si>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</si>
  <si>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</si>
  <si>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</si>
  <si>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</si>
  <si>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</si>
  <si>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</si>
  <si>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</si>
  <si>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</si>
  <si>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</si>
  <si>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</si>
  <si>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</si>
  <si>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</si>
  <si>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</si>
  <si>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</si>
  <si>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</si>
  <si>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</si>
  <si>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</si>
  <si>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</si>
  <si>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</si>
  <si>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</si>
  <si>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</si>
  <si>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</si>
  <si>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</si>
  <si>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</si>
  <si>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</si>
  <si>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</si>
  <si>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</si>
  <si>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</si>
  <si>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</si>
  <si>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</si>
  <si>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</si>
  <si>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</si>
  <si>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</si>
  <si>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</si>
  <si>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</si>
  <si>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</si>
  <si>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</si>
  <si>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</si>
  <si>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</si>
  <si>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</si>
  <si>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</si>
  <si>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</si>
  <si>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</si>
  <si>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</si>
  <si>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</si>
  <si>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</si>
  <si>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</si>
  <si>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</si>
  <si>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</si>
  <si>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</si>
  <si>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</si>
  <si>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</si>
  <si>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</si>
  <si>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</si>
  <si>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</si>
  <si>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</si>
  <si>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</si>
  <si>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</si>
  <si>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</si>
  <si>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</si>
  <si>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</si>
  <si>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</si>
  <si>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</si>
  <si>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</si>
  <si>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</si>
  <si>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</si>
  <si>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</si>
  <si>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</si>
  <si>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</si>
  <si>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</si>
  <si>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</si>
  <si>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</si>
  <si>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</si>
  <si>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</si>
  <si>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</si>
  <si>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</si>
  <si>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</si>
  <si>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</si>
  <si>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</si>
  <si>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</si>
  <si>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</si>
  <si>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</si>
  <si>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</si>
  <si>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</si>
  <si>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</si>
  <si>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</si>
  <si>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</si>
  <si>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</si>
  <si>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</si>
  <si>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</si>
  <si>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</si>
  <si>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</si>
  <si>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</si>
  <si>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</si>
  <si>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</si>
  <si>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</si>
  <si>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</si>
  <si>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</si>
  <si>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</si>
  <si>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</si>
  <si>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</si>
  <si>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</si>
  <si>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</si>
  <si>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</si>
  <si>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</si>
  <si>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</si>
  <si>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</si>
  <si>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</si>
  <si>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</si>
  <si>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</si>
  <si>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</si>
  <si>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</si>
  <si>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</si>
  <si>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</si>
  <si>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</si>
  <si>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</si>
  <si>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</si>
  <si>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</si>
  <si>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</si>
  <si>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</si>
  <si>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</si>
  <si>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</si>
  <si>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</si>
  <si>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</si>
  <si>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</si>
  <si>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</si>
  <si>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</si>
  <si>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</si>
  <si>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</si>
  <si>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</si>
  <si>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</si>
  <si>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</si>
  <si>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</si>
  <si>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</si>
  <si>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</si>
  <si>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</si>
  <si>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</si>
  <si>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</si>
  <si>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</si>
  <si>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</si>
  <si>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</si>
  <si>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</si>
  <si>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</si>
  <si>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</si>
  <si>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</si>
  <si>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</si>
  <si>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</si>
  <si>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</si>
  <si>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</si>
  <si>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</si>
  <si>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</si>
  <si>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</si>
  <si>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</si>
  <si>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</si>
  <si>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</si>
  <si>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</si>
  <si>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</si>
  <si>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</si>
  <si>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</si>
  <si>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</si>
  <si>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</si>
  <si>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</si>
  <si>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</si>
  <si>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</si>
  <si>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</si>
  <si>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</si>
  <si>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</si>
  <si>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</si>
  <si>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</si>
  <si>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</si>
  <si>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</si>
  <si>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</si>
  <si>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</si>
  <si>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</si>
  <si>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</si>
  <si>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</si>
  <si>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</si>
  <si>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</si>
  <si>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</si>
  <si>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</si>
  <si>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</si>
  <si>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</si>
  <si>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</si>
  <si>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</si>
  <si>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</si>
  <si>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</si>
  <si>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</si>
  <si>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</si>
  <si>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</si>
  <si>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</si>
  <si>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</si>
  <si>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</si>
  <si>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</si>
  <si>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</si>
  <si>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</si>
  <si>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</si>
  <si>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</si>
  <si>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</si>
  <si>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</si>
  <si>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</si>
  <si>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</si>
  <si>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</si>
  <si>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</si>
  <si>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</si>
  <si>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</si>
  <si>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</si>
  <si>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</si>
  <si>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</si>
  <si>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</si>
  <si>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</si>
  <si>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</si>
  <si>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</si>
  <si>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</si>
  <si>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</si>
  <si>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</si>
  <si>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</si>
  <si>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</si>
  <si>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</si>
  <si>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</si>
  <si>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</si>
  <si>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</si>
  <si>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</si>
  <si>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</si>
  <si>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</si>
  <si>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</si>
  <si>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</si>
  <si>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</si>
  <si>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</si>
  <si>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</si>
  <si>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</si>
  <si>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</si>
  <si>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</si>
  <si>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</si>
  <si>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</si>
  <si>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</si>
  <si>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</si>
  <si>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</si>
  <si>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</si>
  <si>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</si>
  <si>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</si>
  <si>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</si>
  <si>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</si>
  <si>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</si>
  <si>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</si>
  <si>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</si>
  <si>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</si>
  <si>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</si>
  <si>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</si>
  <si>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</si>
  <si>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</si>
  <si>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</si>
  <si>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</si>
  <si>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</si>
  <si>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</si>
  <si>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</si>
  <si>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</si>
  <si>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</si>
  <si>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</si>
  <si>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</si>
  <si>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</si>
  <si>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</si>
  <si>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</si>
  <si>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</si>
  <si>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</si>
  <si>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</si>
  <si>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</si>
  <si>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</si>
  <si>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</si>
  <si>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</si>
  <si>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</si>
  <si>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</si>
  <si>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</si>
  <si>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</si>
  <si>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</si>
  <si>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</si>
  <si>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</si>
  <si>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</si>
  <si>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</si>
  <si>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</si>
  <si>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</si>
  <si>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</si>
  <si>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</si>
  <si>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</si>
  <si>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</si>
  <si>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</si>
  <si>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</si>
  <si>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</si>
  <si>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</si>
  <si>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</si>
  <si>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</si>
  <si>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</si>
  <si>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</si>
  <si>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</si>
  <si>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</si>
  <si>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</si>
  <si>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</si>
  <si>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</si>
  <si>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</si>
  <si>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</si>
  <si>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</si>
  <si>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</si>
  <si>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</si>
  <si>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</si>
  <si>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</si>
  <si>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</si>
  <si>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</si>
  <si>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</si>
  <si>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</si>
  <si>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</si>
  <si>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</si>
  <si>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</si>
  <si>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</si>
  <si>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</si>
  <si>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</si>
  <si>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</si>
  <si>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</si>
  <si>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</si>
  <si>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</si>
  <si>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</si>
  <si>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</si>
  <si>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</si>
  <si>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</si>
  <si>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</si>
  <si>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</si>
  <si>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</si>
  <si>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</si>
  <si>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</si>
  <si>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</si>
  <si>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</si>
  <si>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</si>
  <si>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</si>
  <si>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</si>
  <si>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</si>
  <si>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</si>
  <si>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</si>
  <si>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</si>
  <si>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</si>
  <si>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</si>
  <si>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</si>
  <si>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</si>
  <si>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</si>
  <si>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</si>
  <si>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</si>
  <si>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</si>
  <si>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</si>
  <si>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</si>
  <si>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</si>
  <si>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</si>
  <si>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</si>
  <si>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</si>
  <si>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</si>
  <si>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</si>
  <si>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</si>
  <si>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</si>
  <si>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</si>
  <si>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</si>
  <si>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</si>
  <si>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</si>
  <si>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</si>
  <si>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</si>
  <si>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</si>
  <si>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</si>
  <si>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</si>
  <si>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</si>
  <si>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</si>
  <si>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</si>
  <si>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</si>
  <si>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</si>
  <si>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</si>
  <si>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</si>
  <si>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</si>
  <si>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</si>
  <si>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</si>
  <si>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</si>
  <si>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</si>
  <si>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</si>
  <si>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</si>
  <si>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</si>
  <si>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</si>
  <si>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</si>
  <si>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</si>
  <si>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</si>
  <si>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</si>
  <si>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</si>
  <si>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</si>
  <si>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</si>
  <si>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</si>
  <si>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</si>
  <si>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</si>
  <si>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</si>
  <si>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</si>
  <si>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</si>
  <si>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</si>
  <si>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</si>
  <si>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</si>
  <si>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</si>
  <si>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</si>
  <si>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</si>
  <si>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</si>
  <si>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</si>
  <si>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</si>
  <si>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</si>
  <si>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</si>
  <si>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</si>
  <si>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</si>
  <si>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</si>
  <si>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</si>
  <si>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</si>
  <si>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</si>
  <si>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</si>
  <si>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</si>
  <si>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</si>
  <si>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</si>
  <si>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</si>
  <si>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</si>
  <si>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</si>
  <si>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</si>
  <si>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</si>
  <si>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</si>
  <si>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</si>
  <si>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</si>
  <si>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</si>
  <si>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</si>
  <si>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</si>
  <si>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</si>
  <si>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</si>
  <si>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</si>
  <si>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</si>
  <si>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</si>
  <si>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</si>
  <si>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</si>
  <si>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</si>
  <si>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</si>
  <si>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</si>
  <si>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</si>
  <si>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</si>
  <si>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</si>
  <si>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</si>
  <si>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</si>
  <si>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</si>
  <si>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</si>
  <si>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</si>
  <si>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</si>
  <si>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</si>
  <si>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</si>
  <si>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</si>
  <si>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</si>
  <si>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</si>
  <si>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</si>
  <si>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</si>
  <si>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</si>
  <si>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</si>
  <si>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</si>
  <si>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</si>
  <si>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</si>
  <si>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</si>
  <si>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</si>
  <si>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</si>
  <si>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</si>
  <si>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</si>
  <si>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</si>
  <si>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</si>
  <si>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</si>
  <si>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</si>
  <si>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</si>
  <si>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</si>
  <si>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</si>
  <si>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</si>
  <si>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</si>
  <si>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</si>
  <si>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</si>
  <si>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</si>
  <si>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</si>
  <si>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</si>
  <si>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</si>
  <si>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</si>
  <si>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</si>
  <si>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</si>
  <si>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</si>
  <si>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</si>
  <si>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</si>
  <si>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</si>
  <si>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</si>
  <si>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</si>
  <si>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</si>
  <si>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</si>
  <si>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</si>
  <si>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</si>
  <si>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</si>
  <si>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</si>
  <si>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</si>
  <si>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</si>
  <si>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</si>
  <si>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</si>
  <si>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</si>
  <si>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</si>
  <si>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</si>
  <si>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</si>
  <si>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</si>
  <si>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</si>
  <si>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</si>
  <si>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</si>
  <si>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</si>
  <si>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</si>
  <si>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</si>
  <si>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</si>
  <si>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</si>
  <si>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</si>
  <si>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</si>
  <si>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</si>
  <si>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</si>
  <si>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</si>
  <si>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</si>
  <si>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</si>
  <si>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</si>
  <si>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</si>
  <si>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</si>
  <si>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</si>
  <si>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</si>
  <si>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</si>
  <si>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</si>
  <si>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</si>
  <si>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</si>
  <si>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</si>
  <si>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</si>
  <si>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</si>
  <si>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</si>
  <si>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</si>
  <si>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</si>
  <si>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</si>
  <si>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</si>
  <si>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</si>
  <si>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</si>
  <si>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</si>
  <si>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</si>
  <si>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</si>
  <si>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</si>
  <si>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</si>
  <si>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</si>
  <si>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</si>
  <si>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</si>
  <si>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</si>
  <si>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</si>
  <si>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</si>
  <si>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</si>
  <si>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</si>
  <si>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</si>
  <si>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</si>
  <si>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</si>
  <si>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</si>
  <si>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</si>
  <si>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</si>
  <si>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</si>
  <si>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</si>
  <si>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</si>
  <si>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</si>
  <si>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</si>
  <si>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</si>
  <si>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</si>
  <si>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</si>
  <si>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</si>
  <si>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</si>
  <si>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</si>
  <si>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</si>
  <si>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</si>
  <si>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</si>
  <si>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</si>
  <si>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</si>
  <si>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</si>
  <si>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</si>
  <si>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</si>
  <si>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</si>
  <si>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</si>
  <si>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</si>
  <si>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</si>
  <si>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</si>
  <si>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</si>
  <si>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</si>
  <si>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</si>
  <si>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</si>
  <si>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</si>
  <si>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</si>
  <si>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</si>
  <si>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</si>
  <si>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</si>
  <si>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</si>
  <si>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</si>
  <si>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</si>
  <si>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</si>
  <si>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</si>
  <si>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</si>
  <si>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</si>
  <si>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</si>
  <si>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</si>
  <si>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</si>
  <si>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</si>
  <si>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</si>
  <si>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</si>
  <si>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</si>
  <si>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</si>
  <si>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</si>
  <si>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</si>
  <si>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</si>
  <si>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</si>
  <si>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</si>
  <si>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</si>
  <si>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</si>
  <si>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</si>
  <si>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</si>
  <si>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</si>
  <si>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</si>
  <si>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</si>
  <si>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</si>
  <si>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</si>
  <si>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</si>
  <si>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</si>
  <si>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</si>
  <si>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</si>
  <si>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</si>
  <si>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</si>
  <si>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</si>
  <si>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</si>
  <si>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</si>
  <si>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</si>
  <si>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</si>
  <si>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</si>
  <si>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</si>
  <si>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</si>
  <si>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</si>
  <si>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</si>
  <si>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</si>
  <si>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</si>
  <si>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</si>
  <si>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</si>
  <si>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</si>
  <si>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</si>
  <si>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</si>
  <si>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</si>
  <si>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</si>
  <si>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</si>
  <si>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</si>
  <si>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</si>
  <si>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</si>
  <si>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</si>
  <si>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</si>
  <si>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</si>
  <si>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</si>
  <si>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</si>
  <si>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</si>
  <si>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</si>
  <si>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</si>
  <si>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</si>
  <si>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</si>
  <si>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</si>
  <si>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</si>
  <si>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</si>
  <si>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</si>
  <si>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</si>
  <si>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</si>
  <si>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</si>
  <si>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</si>
  <si>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</si>
  <si>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</si>
  <si>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</si>
  <si>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</si>
  <si>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</si>
  <si>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</si>
  <si>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</si>
  <si>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</si>
  <si>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</si>
  <si>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</si>
  <si>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</si>
  <si>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</si>
  <si>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</si>
  <si>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</si>
  <si>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</si>
  <si>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</si>
  <si>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</si>
  <si>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</si>
  <si>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</si>
  <si>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</si>
  <si>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</si>
  <si>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</si>
  <si>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</si>
  <si>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</si>
  <si>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</si>
  <si>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</si>
  <si>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</si>
  <si>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</si>
  <si>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</si>
  <si>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</si>
  <si>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</si>
  <si>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</si>
  <si>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</si>
  <si>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</si>
  <si>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</si>
  <si>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</si>
  <si>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</si>
  <si>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</si>
  <si>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</si>
  <si>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</si>
  <si>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</si>
  <si>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</si>
  <si>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</si>
  <si>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</si>
  <si>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</si>
  <si>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</si>
  <si>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</si>
  <si>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</si>
  <si>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</si>
  <si>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</si>
  <si>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</si>
  <si>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</si>
  <si>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</si>
  <si>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</si>
  <si>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</si>
  <si>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</si>
  <si>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</si>
  <si>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</si>
  <si>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</si>
  <si>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</si>
  <si>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</si>
  <si>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</si>
  <si>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</si>
  <si>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</si>
  <si>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</si>
  <si>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</si>
  <si>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</si>
  <si>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</si>
  <si>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</si>
  <si>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</si>
  <si>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</si>
  <si>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</si>
  <si>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</si>
  <si>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</si>
  <si>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</si>
  <si>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</si>
  <si>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</si>
  <si>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</si>
  <si>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</si>
  <si>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</si>
  <si>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</si>
  <si>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</si>
  <si>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</si>
  <si>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</si>
  <si>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</si>
  <si>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</si>
  <si>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</si>
  <si>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</si>
  <si>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</si>
  <si>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</si>
  <si>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</si>
  <si>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</si>
  <si>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</si>
  <si>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</si>
  <si>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</si>
  <si>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</si>
  <si>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</si>
  <si>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</si>
  <si>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</si>
  <si>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</si>
  <si>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</si>
  <si>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</si>
  <si>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</si>
  <si>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</si>
  <si>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</si>
  <si>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</si>
  <si>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</si>
  <si>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</si>
  <si>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</si>
  <si>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</si>
  <si>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</si>
  <si>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</si>
  <si>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</si>
  <si>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</si>
  <si>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</si>
  <si>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</si>
  <si>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</si>
  <si>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</si>
  <si>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</si>
  <si>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</si>
  <si>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</si>
  <si>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</si>
  <si>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</si>
  <si>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</si>
  <si>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</si>
  <si>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</si>
  <si>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</si>
  <si>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</si>
  <si>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</si>
  <si>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</si>
  <si>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</si>
  <si>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</si>
  <si>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</si>
  <si>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</si>
  <si>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</si>
  <si>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</si>
  <si>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</si>
  <si>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</si>
  <si>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</si>
  <si>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</si>
  <si>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</si>
  <si>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</si>
  <si>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</si>
  <si>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</si>
  <si>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</si>
  <si>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</si>
  <si>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</si>
  <si>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</si>
  <si>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</si>
  <si>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</si>
  <si>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</si>
  <si>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</si>
  <si>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</si>
  <si>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</si>
  <si>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</si>
  <si>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</si>
  <si>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</si>
  <si>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</si>
  <si>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</si>
  <si>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</si>
  <si>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</si>
  <si>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</si>
  <si>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</si>
  <si>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</si>
  <si>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</si>
  <si>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</si>
  <si>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</si>
  <si>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</si>
  <si>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</si>
  <si>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</si>
  <si>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</si>
  <si>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</si>
  <si>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</si>
  <si>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</si>
  <si>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</si>
  <si>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</si>
  <si>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</si>
  <si>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</si>
  <si>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</si>
  <si>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</si>
  <si>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</si>
  <si>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</si>
  <si>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</si>
  <si>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</si>
  <si>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</si>
  <si>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</si>
  <si>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</si>
  <si>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</si>
  <si>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</si>
  <si>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</si>
  <si>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</si>
  <si>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</si>
  <si>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</si>
  <si>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</si>
  <si>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</si>
  <si>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</si>
  <si>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</si>
  <si>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</si>
  <si>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</si>
  <si>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</si>
  <si>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</si>
  <si>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</si>
  <si>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</si>
  <si>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</si>
  <si>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</si>
  <si>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</si>
  <si>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</si>
  <si>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</si>
  <si>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</si>
  <si>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</si>
  <si>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</si>
  <si>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</si>
  <si>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</si>
  <si>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</si>
  <si>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</si>
  <si>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</si>
  <si>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</si>
  <si>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</si>
  <si>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</si>
  <si>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</si>
  <si>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</si>
  <si>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</si>
  <si>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</si>
  <si>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</si>
  <si>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</si>
  <si>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</si>
  <si>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</si>
  <si>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</si>
  <si>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</si>
  <si>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</si>
  <si>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</si>
  <si>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</si>
  <si>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</si>
  <si>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</si>
  <si>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</si>
  <si>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</si>
  <si>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</si>
  <si>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</si>
  <si>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</si>
  <si>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</si>
  <si>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</si>
  <si>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</si>
  <si>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</si>
  <si>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</si>
  <si>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</si>
  <si>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</si>
  <si>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</si>
  <si>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</si>
  <si>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</si>
  <si>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</si>
  <si>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</si>
  <si>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</si>
  <si>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</si>
  <si>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</si>
  <si>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</si>
  <si>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</si>
  <si>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</si>
  <si>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</si>
  <si>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</si>
  <si>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</si>
  <si>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</si>
  <si>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</si>
  <si>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</si>
  <si>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</si>
  <si>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</si>
  <si>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</si>
  <si>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</si>
  <si>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</si>
  <si>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</si>
  <si>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</si>
  <si>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</si>
  <si>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</si>
  <si>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</si>
  <si>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</si>
  <si>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</si>
  <si>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</si>
  <si>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</si>
  <si>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</si>
  <si>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</si>
  <si>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</si>
  <si>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</si>
  <si>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</si>
  <si>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</si>
  <si>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</si>
  <si>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</si>
  <si>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</si>
  <si>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</si>
  <si>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</si>
  <si>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</si>
  <si>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</si>
  <si>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</si>
  <si>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</si>
  <si>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</si>
  <si>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</si>
  <si>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</si>
  <si>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</si>
  <si>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</si>
  <si>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</si>
  <si>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</si>
  <si>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</si>
  <si>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</si>
  <si>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</si>
  <si>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</si>
  <si>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</si>
  <si>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</si>
  <si>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</si>
  <si>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</si>
  <si>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</si>
  <si>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</si>
  <si>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</si>
  <si>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</si>
  <si>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</si>
  <si>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</si>
  <si>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</si>
  <si>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</si>
  <si>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</si>
  <si>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</si>
  <si>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</si>
  <si>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</si>
  <si>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</si>
  <si>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</si>
  <si>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</si>
  <si>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</si>
  <si>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</si>
  <si>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</si>
  <si>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</si>
  <si>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</si>
  <si>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</si>
  <si>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</si>
  <si>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</si>
  <si>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</si>
  <si>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</si>
  <si>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</si>
  <si>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</si>
  <si>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</si>
  <si>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</si>
  <si>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</si>
  <si>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</si>
  <si>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</si>
  <si>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</si>
  <si>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</si>
  <si>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</si>
  <si>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</si>
  <si>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</si>
  <si>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</si>
  <si>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</si>
  <si>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</si>
  <si>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</si>
  <si>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</si>
  <si>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</si>
  <si>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</si>
  <si>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</si>
  <si>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</si>
  <si>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</si>
  <si>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</si>
  <si>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</si>
  <si>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</si>
  <si>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</si>
  <si>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</si>
  <si>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</si>
  <si>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</si>
  <si>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</si>
  <si>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</si>
  <si>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</si>
  <si>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</si>
  <si>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</si>
  <si>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</si>
  <si>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</si>
  <si>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</si>
  <si>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</si>
  <si>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</si>
  <si>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</si>
  <si>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</si>
  <si>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</si>
  <si>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</si>
  <si>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</si>
  <si>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</si>
  <si>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</si>
  <si>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</si>
  <si>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</si>
  <si>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</si>
  <si>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</si>
  <si>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</si>
  <si>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</si>
  <si>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</si>
  <si>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</si>
  <si>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</si>
  <si>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</si>
  <si>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</si>
  <si>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</si>
  <si>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</si>
  <si>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</si>
  <si>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</si>
  <si>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</si>
  <si>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</si>
  <si>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</si>
  <si>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</si>
  <si>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</si>
  <si>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</si>
  <si>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</si>
  <si>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</si>
  <si>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</si>
  <si>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</si>
  <si>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</si>
  <si>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</si>
  <si>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</si>
  <si>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</si>
  <si>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</si>
  <si>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</si>
  <si>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</si>
  <si>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</si>
  <si>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</si>
  <si>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</si>
  <si>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</si>
  <si>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</si>
  <si>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</si>
  <si>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</si>
  <si>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</si>
  <si>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</si>
  <si>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</si>
  <si>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</si>
  <si>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</si>
  <si>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</si>
  <si>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</si>
  <si>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</si>
  <si>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</si>
  <si>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</si>
  <si>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</si>
  <si>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</si>
  <si>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</si>
  <si>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</si>
  <si>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</si>
  <si>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</si>
  <si>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</si>
  <si>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</si>
  <si>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</si>
  <si>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</si>
  <si>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</si>
  <si>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</si>
  <si>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</si>
  <si>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</si>
  <si>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</si>
  <si>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</si>
  <si>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</si>
  <si>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</si>
  <si>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</si>
  <si>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</si>
  <si>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</si>
  <si>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</si>
  <si>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</si>
  <si>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</si>
  <si>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</si>
  <si>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</si>
  <si>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</si>
  <si>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</si>
  <si>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</si>
  <si>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</si>
  <si>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</si>
  <si>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</si>
  <si>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</si>
  <si>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</si>
  <si>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</si>
  <si>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</si>
  <si>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</si>
  <si>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</si>
  <si>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</si>
  <si>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</si>
  <si>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</si>
  <si>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</si>
  <si>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</si>
  <si>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</si>
  <si>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</si>
  <si>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</si>
  <si>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</si>
  <si>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</si>
  <si>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</si>
  <si>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</si>
  <si>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</si>
  <si>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</si>
  <si>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</si>
  <si>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</si>
  <si>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</si>
  <si>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</si>
  <si>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</si>
  <si>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</si>
  <si>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</si>
  <si>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</si>
  <si>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</si>
  <si>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</si>
  <si>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</si>
  <si>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</si>
  <si>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</si>
  <si>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</si>
  <si>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</si>
  <si>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</si>
  <si>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</si>
  <si>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</si>
  <si>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</si>
  <si>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</si>
  <si>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</si>
  <si>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</si>
  <si>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</si>
  <si>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</si>
  <si>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</si>
  <si>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</si>
  <si>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</si>
  <si>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</si>
  <si>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</si>
  <si>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</si>
  <si>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</si>
  <si>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</si>
  <si>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</si>
  <si>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</si>
  <si>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</si>
  <si>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</si>
  <si>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</si>
  <si>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</si>
  <si>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</si>
  <si>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</si>
  <si>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</si>
  <si>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</si>
  <si>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</si>
  <si>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</si>
  <si>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</si>
  <si>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</si>
  <si>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</si>
  <si>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</si>
  <si>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</si>
  <si>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</si>
  <si>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</si>
  <si>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</si>
  <si>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</si>
  <si>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</si>
  <si>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</si>
  <si>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</si>
  <si>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</si>
  <si>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</si>
  <si>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</si>
  <si>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</si>
  <si>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</si>
  <si>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</si>
  <si>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</si>
  <si>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</si>
  <si>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</si>
  <si>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</si>
  <si>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</si>
  <si>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</si>
  <si>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</si>
  <si>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</si>
  <si>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</si>
  <si>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</si>
  <si>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</si>
  <si>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</si>
  <si>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</si>
  <si>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</si>
  <si>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</si>
  <si>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</si>
  <si>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</si>
  <si>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</si>
  <si>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</si>
  <si>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</si>
  <si>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</si>
  <si>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</si>
  <si>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</si>
  <si>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</si>
  <si>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</si>
  <si>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</si>
  <si>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</si>
  <si>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</si>
  <si>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</si>
  <si>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</si>
  <si>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</si>
  <si>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</si>
  <si>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</si>
  <si>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</si>
  <si>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</si>
  <si>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</si>
  <si>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</si>
  <si>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</si>
  <si>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</si>
  <si>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</si>
  <si>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</si>
  <si>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</si>
  <si>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</si>
  <si>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</si>
  <si>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</si>
  <si>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</si>
  <si>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</si>
  <si>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</si>
  <si>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</si>
  <si>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</si>
  <si>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</si>
  <si>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</si>
  <si>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</si>
  <si>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</si>
  <si>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</si>
  <si>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</si>
  <si>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</si>
  <si>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</si>
  <si>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</si>
  <si>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</si>
  <si>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</si>
  <si>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</si>
  <si>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</si>
  <si>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</si>
  <si>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</si>
  <si>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</si>
  <si>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</si>
  <si>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</si>
  <si>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</si>
  <si>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</si>
  <si>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</si>
  <si>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</si>
  <si>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</si>
  <si>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</si>
  <si>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</si>
  <si>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</si>
  <si>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</si>
  <si>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</si>
  <si>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</si>
  <si>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</si>
  <si>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</si>
  <si>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</si>
  <si>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</si>
  <si>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</si>
  <si>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</si>
  <si>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</si>
  <si>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</si>
  <si>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</si>
  <si>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</si>
  <si>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</si>
  <si>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</si>
  <si>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</si>
  <si>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</si>
  <si>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</si>
  <si>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</si>
  <si>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</si>
  <si>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</si>
  <si>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</si>
  <si>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</si>
  <si>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</si>
  <si>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</si>
  <si>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</si>
  <si>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</si>
  <si>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</si>
  <si>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</si>
  <si>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</si>
  <si>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</si>
  <si>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</si>
  <si>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</si>
  <si>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</si>
  <si>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</si>
  <si>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</si>
  <si>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</si>
  <si>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</si>
  <si>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</si>
  <si>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</si>
  <si>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</si>
  <si>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</si>
  <si>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</si>
  <si>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</si>
  <si>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</si>
  <si>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</si>
  <si>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</si>
  <si>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</si>
  <si>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</si>
  <si>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</si>
  <si>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</si>
  <si>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</si>
  <si>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</si>
  <si>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</si>
  <si>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</si>
  <si>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</si>
  <si>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</si>
  <si>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</si>
  <si>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</si>
  <si>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</si>
  <si>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</si>
  <si>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</si>
  <si>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</si>
  <si>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</si>
  <si>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</si>
  <si>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</si>
  <si>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</si>
  <si>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</si>
  <si>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</si>
  <si>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</si>
  <si>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</si>
  <si>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</si>
  <si>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</si>
  <si>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</si>
  <si>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</si>
  <si>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</si>
  <si>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</si>
  <si>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</si>
  <si>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</si>
  <si>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</si>
  <si>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</si>
  <si>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</si>
  <si>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</si>
  <si>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</si>
  <si>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</si>
  <si>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</si>
  <si>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</si>
  <si>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</si>
  <si>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</si>
  <si>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</si>
  <si>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</si>
  <si>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</si>
  <si>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</si>
  <si>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</si>
  <si>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</si>
  <si>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</si>
  <si>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</si>
  <si>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</si>
  <si>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</si>
  <si>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</si>
  <si>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</si>
  <si>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</si>
  <si>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</si>
  <si>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</si>
  <si>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</si>
  <si>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</si>
  <si>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</si>
  <si>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</si>
  <si>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</si>
  <si>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</si>
  <si>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</si>
  <si>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</si>
  <si>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</si>
  <si>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</si>
  <si>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</si>
  <si>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</si>
  <si>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</si>
  <si>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</si>
  <si>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</si>
  <si>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</si>
  <si>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</si>
  <si>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</si>
  <si>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</si>
  <si>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</si>
  <si>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</si>
  <si>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</si>
  <si>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</si>
  <si>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</si>
  <si>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</si>
  <si>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</si>
  <si>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</si>
  <si>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</si>
  <si>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</si>
  <si>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</si>
  <si>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</si>
  <si>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</si>
  <si>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</si>
  <si>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</si>
  <si>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</si>
  <si>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</si>
  <si>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</si>
  <si>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</si>
  <si>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</si>
  <si>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</si>
  <si>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</si>
  <si>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</si>
  <si>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</si>
  <si>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</si>
  <si>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</si>
  <si>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</si>
  <si>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</si>
  <si>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</si>
  <si>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</si>
  <si>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</si>
  <si>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</si>
  <si>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</si>
  <si>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</si>
  <si>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</si>
  <si>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</si>
  <si>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</si>
  <si>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</si>
  <si>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</si>
  <si>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</si>
  <si>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</si>
  <si>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</si>
  <si>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</si>
  <si>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</si>
  <si>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</si>
  <si>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</si>
  <si>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</si>
  <si>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</si>
  <si>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</si>
  <si>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</si>
  <si>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</si>
  <si>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</si>
  <si>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</si>
  <si>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</si>
  <si>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</si>
  <si>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</si>
  <si>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</si>
  <si>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</si>
  <si>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</si>
  <si>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</si>
  <si>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</si>
  <si>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</si>
  <si>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</si>
  <si>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</si>
  <si>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</si>
  <si>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</si>
  <si>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</si>
  <si>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</si>
  <si>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</si>
  <si>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</si>
  <si>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</si>
  <si>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</si>
  <si>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</si>
  <si>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</si>
  <si>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</si>
  <si>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</si>
  <si>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</si>
  <si>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</si>
  <si>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</si>
  <si>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</si>
  <si>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</si>
  <si>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</si>
  <si>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</si>
  <si>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</si>
  <si>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</si>
  <si>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</si>
  <si>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</si>
  <si>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</si>
  <si>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</si>
  <si>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</si>
  <si>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</si>
  <si>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</si>
  <si>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</si>
  <si>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</si>
  <si>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</si>
  <si>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</si>
  <si>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</si>
  <si>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</si>
  <si>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</si>
  <si>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</si>
  <si>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</si>
  <si>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</si>
  <si>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</si>
  <si>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</si>
  <si>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</si>
  <si>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</si>
  <si>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</si>
  <si>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</si>
  <si>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</si>
  <si>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</si>
  <si>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</si>
  <si>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</si>
  <si>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</si>
  <si>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</si>
  <si>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</si>
  <si>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</si>
  <si>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</si>
  <si>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</si>
  <si>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</si>
  <si>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</si>
  <si>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</si>
  <si>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</si>
  <si>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</si>
  <si>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</si>
  <si>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</si>
  <si>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</si>
  <si>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</si>
  <si>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</si>
  <si>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</si>
  <si>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</si>
  <si>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</si>
  <si>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</si>
  <si>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</si>
  <si>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</si>
  <si>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</si>
  <si>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</si>
  <si>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</si>
  <si>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</si>
  <si>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</si>
  <si>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</si>
  <si>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</si>
  <si>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</si>
  <si>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</si>
  <si>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</si>
  <si>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</si>
  <si>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</si>
  <si>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</si>
  <si>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</si>
  <si>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</si>
  <si>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</si>
  <si>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</si>
  <si>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</si>
  <si>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</si>
  <si>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</si>
  <si>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</si>
  <si>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</si>
  <si>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</si>
  <si>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</si>
  <si>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</si>
  <si>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</si>
  <si>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</si>
  <si>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</si>
  <si>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</si>
  <si>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</si>
  <si>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</si>
  <si>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</si>
  <si>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</si>
  <si>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</si>
  <si>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</si>
  <si>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</si>
  <si>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</si>
  <si>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</si>
  <si>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</si>
  <si>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</si>
  <si>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</si>
  <si>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</si>
  <si>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</si>
  <si>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</si>
  <si>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</si>
  <si>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</si>
  <si>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</si>
  <si>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</si>
  <si>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</si>
  <si>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</si>
  <si>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</si>
  <si>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</si>
  <si>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</si>
  <si>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</si>
  <si>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</si>
  <si>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</si>
  <si>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</si>
  <si>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</si>
  <si>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</si>
  <si>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</si>
  <si>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</si>
  <si>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</si>
  <si>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</si>
  <si>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</si>
  <si>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</si>
  <si>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</si>
  <si>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</si>
  <si>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</si>
  <si>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</si>
  <si>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</si>
  <si>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</si>
  <si>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</si>
  <si>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</si>
  <si>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</si>
  <si>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</si>
  <si>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</si>
  <si>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</si>
  <si>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</si>
  <si>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</si>
  <si>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</si>
  <si>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</si>
  <si>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</si>
  <si>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</si>
  <si>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</si>
  <si>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</si>
  <si>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</si>
  <si>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</si>
  <si>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</si>
  <si>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</si>
  <si>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</si>
  <si>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</si>
  <si>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</si>
  <si>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</si>
  <si>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</si>
  <si>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</si>
  <si>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</si>
  <si>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</si>
  <si>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</si>
  <si>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</si>
  <si>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</si>
  <si>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</si>
  <si>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</si>
  <si>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</si>
  <si>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</si>
  <si>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</si>
  <si>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</si>
  <si>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</si>
  <si>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</si>
  <si>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</si>
  <si>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</si>
  <si>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</si>
  <si>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</si>
  <si>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</si>
  <si>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</si>
  <si>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</si>
  <si>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</si>
  <si>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</si>
  <si>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</si>
  <si>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</si>
  <si>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</si>
  <si>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</si>
  <si>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</si>
  <si>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</si>
  <si>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</si>
  <si>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</si>
  <si>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</si>
  <si>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</si>
  <si>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</si>
  <si>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</si>
  <si>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</si>
  <si>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</si>
  <si>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</si>
  <si>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</si>
  <si>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</si>
  <si>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</si>
  <si>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</si>
  <si>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</si>
  <si>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</si>
  <si>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</si>
  <si>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</si>
  <si>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</si>
  <si>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</si>
  <si>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</si>
  <si>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</si>
  <si>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</si>
  <si>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</si>
  <si>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</si>
  <si>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</si>
  <si>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</si>
  <si>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</si>
  <si>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</si>
  <si>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</si>
  <si>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</si>
  <si>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</si>
  <si>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</si>
  <si>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</si>
  <si>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</si>
  <si>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</si>
  <si>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</si>
  <si>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</si>
  <si>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</si>
  <si>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</si>
  <si>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</si>
  <si>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</si>
  <si>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</si>
  <si>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</si>
  <si>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</si>
  <si>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</si>
  <si>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</si>
  <si>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</si>
  <si>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</si>
  <si>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</si>
  <si>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</si>
  <si>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</si>
  <si>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</si>
  <si>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</si>
  <si>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</si>
  <si>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</si>
  <si>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</si>
  <si>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</si>
  <si>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</si>
  <si>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</si>
  <si>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</si>
  <si>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</si>
  <si>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</si>
  <si>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</si>
  <si>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</si>
  <si>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</si>
  <si>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</si>
  <si>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</si>
  <si>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</si>
  <si>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</si>
  <si>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</si>
  <si>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</si>
  <si>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</si>
  <si>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</si>
  <si>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</si>
  <si>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</si>
  <si>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</si>
  <si>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</si>
  <si>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</si>
  <si>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</si>
  <si>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</si>
  <si>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</si>
  <si>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</si>
  <si>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</si>
  <si>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</si>
  <si>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</si>
  <si>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</si>
  <si>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</si>
  <si>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</si>
  <si>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</si>
  <si>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</si>
  <si>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</si>
  <si>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</si>
  <si>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</si>
  <si>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</si>
  <si>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</si>
  <si>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</si>
  <si>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</si>
  <si>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</si>
  <si>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</si>
  <si>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</si>
  <si>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</si>
  <si>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</si>
  <si>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</si>
  <si>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</si>
  <si>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</si>
  <si>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</si>
  <si>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</si>
  <si>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</si>
  <si>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</si>
  <si>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</si>
  <si>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</si>
  <si>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</si>
  <si>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</si>
  <si>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</si>
  <si>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</si>
  <si>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</si>
  <si>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</si>
  <si>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</si>
  <si>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</si>
  <si>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</si>
  <si>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</si>
  <si>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</si>
  <si>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</si>
  <si>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</si>
  <si>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</si>
  <si>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</si>
  <si>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</si>
  <si>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</si>
  <si>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</si>
  <si>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</si>
  <si>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</si>
  <si>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</si>
  <si>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</si>
  <si>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</si>
  <si>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</si>
  <si>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</si>
  <si>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</si>
  <si>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</si>
  <si>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</si>
  <si>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</si>
  <si>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</si>
  <si>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</si>
  <si>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</si>
  <si>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</si>
  <si>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</si>
  <si>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</si>
  <si>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</si>
  <si>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</si>
  <si>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</si>
  <si>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</si>
  <si>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</si>
  <si>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</si>
  <si>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</si>
  <si>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</si>
  <si>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</si>
  <si>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</si>
  <si>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</si>
  <si>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</si>
  <si>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</si>
  <si>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</si>
  <si>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</si>
  <si>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</si>
  <si>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</si>
  <si>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</si>
  <si>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</si>
  <si>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</si>
  <si>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</si>
  <si>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</si>
  <si>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</si>
  <si>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</si>
  <si>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</si>
  <si>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</si>
  <si>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</si>
  <si>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</si>
  <si>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</si>
  <si>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</si>
  <si>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</si>
  <si>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</si>
  <si>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</si>
  <si>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</si>
  <si>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</si>
  <si>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</si>
  <si>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</si>
  <si>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</si>
  <si>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</si>
  <si>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</si>
  <si>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</si>
  <si>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</si>
  <si>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</si>
  <si>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</si>
  <si>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</si>
  <si>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</si>
  <si>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</si>
  <si>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</si>
  <si>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</si>
  <si>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</si>
  <si>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</si>
  <si>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</si>
  <si>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</si>
  <si>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</si>
  <si>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</si>
  <si>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</si>
  <si>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</si>
  <si>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</si>
  <si>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</si>
  <si>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</si>
  <si>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</si>
  <si>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</si>
  <si>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</si>
  <si>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</si>
  <si>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</si>
  <si>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</si>
  <si>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</si>
  <si>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</si>
  <si>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</si>
  <si>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</si>
  <si>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</si>
  <si>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</si>
  <si>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</si>
  <si>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</si>
  <si>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</si>
  <si>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</si>
  <si>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</si>
  <si>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</si>
  <si>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</si>
  <si>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</si>
  <si>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</si>
  <si>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</si>
  <si>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</si>
  <si>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</si>
  <si>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</si>
  <si>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</si>
  <si>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</si>
  <si>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</si>
  <si>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</si>
  <si>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</si>
  <si>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</si>
  <si>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</si>
  <si>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</si>
  <si>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</si>
  <si>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</si>
  <si>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</si>
  <si>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</si>
  <si>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</si>
  <si>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</si>
  <si>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</si>
  <si>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</si>
  <si>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</si>
  <si>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</si>
  <si>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</si>
  <si>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</si>
  <si>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</si>
  <si>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</si>
  <si>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</si>
  <si>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</si>
  <si>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</si>
  <si>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</si>
  <si>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</si>
  <si>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</si>
  <si>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</si>
  <si>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</si>
  <si>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</si>
  <si>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</si>
  <si>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</si>
  <si>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</si>
  <si>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</si>
  <si>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</si>
  <si>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</si>
  <si>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</si>
  <si>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</si>
  <si>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</si>
  <si>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</si>
  <si>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</si>
  <si>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</si>
  <si>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</si>
  <si>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</si>
  <si>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</si>
  <si>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</si>
  <si>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</si>
  <si>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</si>
  <si>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</si>
  <si>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</si>
  <si>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</si>
  <si>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</si>
  <si>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</si>
  <si>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</si>
  <si>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</si>
  <si>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</si>
  <si>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</si>
  <si>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</si>
  <si>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</si>
  <si>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</si>
  <si>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</si>
  <si>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</si>
  <si>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</si>
  <si>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</si>
  <si>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</si>
  <si>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</si>
  <si>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</si>
  <si>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</si>
  <si>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</si>
  <si>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</si>
  <si>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</si>
  <si>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</si>
  <si>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</si>
  <si>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</si>
  <si>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</si>
  <si>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</si>
  <si>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</si>
  <si>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</si>
  <si>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</si>
  <si>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</si>
  <si>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</si>
  <si>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</si>
  <si>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</si>
  <si>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</si>
  <si>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</si>
  <si>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</si>
  <si>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</si>
  <si>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</si>
  <si>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</si>
  <si>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</si>
  <si>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</si>
  <si>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</si>
  <si>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</si>
  <si>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</si>
  <si>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</si>
  <si>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</si>
  <si>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</si>
  <si>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</si>
  <si>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</si>
  <si>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</si>
  <si>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</si>
  <si>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</si>
  <si>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</si>
  <si>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</si>
  <si>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</si>
  <si>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</si>
  <si>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</si>
  <si>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</si>
  <si>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</si>
  <si>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</si>
  <si>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</si>
  <si>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</si>
  <si>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</si>
  <si>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</si>
  <si>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</si>
  <si>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</si>
  <si>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</si>
  <si>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</si>
  <si>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</si>
  <si>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</si>
  <si>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</si>
  <si>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</si>
  <si>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</si>
  <si>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</si>
  <si>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</si>
  <si>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</si>
  <si>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</si>
  <si>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</si>
  <si>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</si>
  <si>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</si>
  <si>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</si>
  <si>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</si>
  <si>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</si>
  <si>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</si>
  <si>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</si>
  <si>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</si>
  <si>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</si>
  <si>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</si>
  <si>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</si>
  <si>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</si>
  <si>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</si>
  <si>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</si>
  <si>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</si>
  <si>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</si>
  <si>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</si>
  <si>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</si>
  <si>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</si>
  <si>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</si>
  <si>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</si>
  <si>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</si>
  <si>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</si>
  <si>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</si>
  <si>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</si>
  <si>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</si>
  <si>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</si>
  <si>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</si>
  <si>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</si>
  <si>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</si>
  <si>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</si>
  <si>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</si>
  <si>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</si>
  <si>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</si>
  <si>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</si>
  <si>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</si>
  <si>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</si>
  <si>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</si>
  <si>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</si>
  <si>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</si>
  <si>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</si>
  <si>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</si>
  <si>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</si>
  <si>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</si>
  <si>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</si>
  <si>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</si>
  <si>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</si>
  <si>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</si>
  <si>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</si>
  <si>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</si>
  <si>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</si>
  <si>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</si>
  <si>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</si>
  <si>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</si>
  <si>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</si>
  <si>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</si>
  <si>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</si>
  <si>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</si>
  <si>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</si>
  <si>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</si>
  <si>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</si>
  <si>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</si>
  <si>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</si>
  <si>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</si>
  <si>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</si>
  <si>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</si>
  <si>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</si>
  <si>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</si>
  <si>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</si>
  <si>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</si>
  <si>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</si>
  <si>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</si>
  <si>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</si>
  <si>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</si>
  <si>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</si>
  <si>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</si>
  <si>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</si>
  <si>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</si>
  <si>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</si>
  <si>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</si>
  <si>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</si>
  <si>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</si>
  <si>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</si>
  <si>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</si>
  <si>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</si>
  <si>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</si>
  <si>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</si>
  <si>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</si>
  <si>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</si>
  <si>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</si>
  <si>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</si>
  <si>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</si>
  <si>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</si>
  <si>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</si>
  <si>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</si>
  <si>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</si>
  <si>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</si>
  <si>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</si>
  <si>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</si>
  <si>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</si>
  <si>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</si>
  <si>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</si>
  <si>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</si>
  <si>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</si>
  <si>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</si>
  <si>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</si>
  <si>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</si>
  <si>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</si>
  <si>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</si>
  <si>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</si>
  <si>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</si>
  <si>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</si>
  <si>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</si>
  <si>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</si>
  <si>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</si>
  <si>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</si>
  <si>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</si>
  <si>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</si>
  <si>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</si>
  <si>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</si>
  <si>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</si>
  <si>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</si>
  <si>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</si>
  <si>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</si>
  <si>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</si>
  <si>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</si>
  <si>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</si>
  <si>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</si>
  <si>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</si>
  <si>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</si>
  <si>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</si>
  <si>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</si>
  <si>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</si>
  <si>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</si>
  <si>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</si>
  <si>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</si>
  <si>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</si>
  <si>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</si>
  <si>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</si>
  <si>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</si>
  <si>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</si>
  <si>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</si>
  <si>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</si>
  <si>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</si>
  <si>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</si>
  <si>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</si>
  <si>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</si>
  <si>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</si>
  <si>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</si>
  <si>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</si>
  <si>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</si>
  <si>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</si>
  <si>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</si>
  <si>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</si>
  <si>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</si>
  <si>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</si>
  <si>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</si>
  <si>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</si>
  <si>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</si>
  <si>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</si>
  <si>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</si>
  <si>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</si>
  <si>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</si>
  <si>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</si>
  <si>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</si>
  <si>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</si>
  <si>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</si>
  <si>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</si>
  <si>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</si>
  <si>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</si>
  <si>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</si>
  <si>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</si>
  <si>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</si>
  <si>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</si>
  <si>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</si>
  <si>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</si>
  <si>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</si>
  <si>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</si>
  <si>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</si>
  <si>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</si>
  <si>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</si>
  <si>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</si>
  <si>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</si>
  <si>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</si>
  <si>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</si>
  <si>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</si>
  <si>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</si>
  <si>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</si>
  <si>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</si>
  <si>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</si>
  <si>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</si>
  <si>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</si>
  <si>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</si>
  <si>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</si>
  <si>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</si>
  <si>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</si>
  <si>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</si>
  <si>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</si>
  <si>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</si>
  <si>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</si>
  <si>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</si>
  <si>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</si>
  <si>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</si>
  <si>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</si>
  <si>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</si>
  <si>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</si>
  <si>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</si>
  <si>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</si>
  <si>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</si>
  <si>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</si>
  <si>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</si>
  <si>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</si>
  <si>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</si>
  <si>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</si>
  <si>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</si>
  <si>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</si>
  <si>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</si>
  <si>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</si>
  <si>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</si>
  <si>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</si>
  <si>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</si>
  <si>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</si>
  <si>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</si>
  <si>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</si>
  <si>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</si>
  <si>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</si>
  <si>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</si>
  <si>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</si>
  <si>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</si>
  <si>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</si>
  <si>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</si>
  <si>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</si>
  <si>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</si>
  <si>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</si>
  <si>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</si>
  <si>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</si>
  <si>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</si>
  <si>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</si>
  <si>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</si>
  <si>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</si>
  <si>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</si>
  <si>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</si>
  <si>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</si>
  <si>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</si>
  <si>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</si>
  <si>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</si>
  <si>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</si>
  <si>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</si>
  <si>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</si>
  <si>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</si>
  <si>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</si>
  <si>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</si>
  <si>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</si>
  <si>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</si>
  <si>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</si>
  <si>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</si>
  <si>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</si>
  <si>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</si>
  <si>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</si>
  <si>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</si>
  <si>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</si>
  <si>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</si>
  <si>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</si>
  <si>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</si>
  <si>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</si>
  <si>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</si>
  <si>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</si>
  <si>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</si>
  <si>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</si>
  <si>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</si>
  <si>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</si>
  <si>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</si>
  <si>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</si>
  <si>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</si>
  <si>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</si>
  <si>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</si>
  <si>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</si>
  <si>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</si>
  <si>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</si>
  <si>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</si>
  <si>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</si>
  <si>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</si>
  <si>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</si>
  <si>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</si>
  <si>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</si>
  <si>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</si>
  <si>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</si>
  <si>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</si>
  <si>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</si>
  <si>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</si>
  <si>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</si>
  <si>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</si>
  <si>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</si>
  <si>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</si>
  <si>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</si>
  <si>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</si>
  <si>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</si>
  <si>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</si>
  <si>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</si>
  <si>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</si>
  <si>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</si>
  <si>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</si>
  <si>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</si>
  <si>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</si>
  <si>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</si>
  <si>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</si>
  <si>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</si>
  <si>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</si>
  <si>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</si>
  <si>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</si>
  <si>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</si>
  <si>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</si>
  <si>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</si>
  <si>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</si>
  <si>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</si>
  <si>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</si>
  <si>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</si>
  <si>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</si>
  <si>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</si>
  <si>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</si>
  <si>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</si>
  <si>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</si>
  <si>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</si>
  <si>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</si>
  <si>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</si>
  <si>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</si>
  <si>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</si>
  <si>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</si>
  <si>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</si>
  <si>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</si>
  <si>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</si>
  <si>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</si>
  <si>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</si>
  <si>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</si>
  <si>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</si>
  <si>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</si>
  <si>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</si>
  <si>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</si>
  <si>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</si>
  <si>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</si>
  <si>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</si>
  <si>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</si>
  <si>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</si>
  <si>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</si>
  <si>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</si>
  <si>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</si>
  <si>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</si>
  <si>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</si>
  <si>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</si>
  <si>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</si>
  <si>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</si>
  <si>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</si>
  <si>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</si>
  <si>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</si>
  <si>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</si>
  <si>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</si>
  <si>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</si>
  <si>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</si>
  <si>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</si>
  <si>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</si>
  <si>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</si>
  <si>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</si>
  <si>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</si>
  <si>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</si>
  <si>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</si>
  <si>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</si>
  <si>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</si>
  <si>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</si>
  <si>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</si>
  <si>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</si>
  <si>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</si>
  <si>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</si>
  <si>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</si>
  <si>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</si>
  <si>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</si>
  <si>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</si>
  <si>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</si>
  <si>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</si>
  <si>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</si>
  <si>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</si>
  <si>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</si>
  <si>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</si>
  <si>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</si>
  <si>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</si>
  <si>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</si>
  <si>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</si>
  <si>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</si>
  <si>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</si>
  <si>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</si>
  <si>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</si>
  <si>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</si>
  <si>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</si>
  <si>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</si>
  <si>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</si>
  <si>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</si>
  <si>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</si>
  <si>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</si>
  <si>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</si>
  <si>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</si>
  <si>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</si>
  <si>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</si>
  <si>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</si>
  <si>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</si>
  <si>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</si>
  <si>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</si>
  <si>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</si>
  <si>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</si>
  <si>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</si>
  <si>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</si>
  <si>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</si>
  <si>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</si>
  <si>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</si>
  <si>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</si>
  <si>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</si>
  <si>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</si>
  <si>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</si>
  <si>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</si>
  <si>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</si>
  <si>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</si>
  <si>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</si>
  <si>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</si>
  <si>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</si>
  <si>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</si>
  <si>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</si>
  <si>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</si>
  <si>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</si>
  <si>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</si>
  <si>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</si>
  <si>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</si>
  <si>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</si>
  <si>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</si>
  <si>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</si>
  <si>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</si>
  <si>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</si>
  <si>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</si>
  <si>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</si>
  <si>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</si>
  <si>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</si>
  <si>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</si>
  <si>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</si>
  <si>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</si>
  <si>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</si>
  <si>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</si>
  <si>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</si>
  <si>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</si>
  <si>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</si>
  <si>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</si>
  <si>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</si>
  <si>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</si>
  <si>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</si>
  <si>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</si>
  <si>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</si>
  <si>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</si>
  <si>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</si>
  <si>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</si>
  <si>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</si>
  <si>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</si>
  <si>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</si>
  <si>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</si>
  <si>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</si>
  <si>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</si>
  <si>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</si>
  <si>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</si>
  <si>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</si>
  <si>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</si>
  <si>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</si>
  <si>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</si>
  <si>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</si>
  <si>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</si>
  <si>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</si>
  <si>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</si>
  <si>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</si>
  <si>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</si>
  <si>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</si>
  <si>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</si>
  <si>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</si>
  <si>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</si>
  <si>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</si>
  <si>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</si>
  <si>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</si>
  <si>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</si>
  <si>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</si>
  <si>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</si>
  <si>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</si>
  <si>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</si>
  <si>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</si>
  <si>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</si>
  <si>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</si>
  <si>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</si>
  <si>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</si>
  <si>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</si>
  <si>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</si>
  <si>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</si>
  <si>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</si>
  <si>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</si>
  <si>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</si>
  <si>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</si>
  <si>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</si>
  <si>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</si>
  <si>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</si>
  <si>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</si>
  <si>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</si>
  <si>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</si>
  <si>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</si>
  <si>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</si>
  <si>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</si>
  <si>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</si>
  <si>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</si>
  <si>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</si>
  <si>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</si>
  <si>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</si>
  <si>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</si>
  <si>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</si>
  <si>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</si>
  <si>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</si>
  <si>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</si>
  <si>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</si>
  <si>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</si>
  <si>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</si>
  <si>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</si>
  <si>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</si>
  <si>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</si>
  <si>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</si>
  <si>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</si>
  <si>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</si>
  <si>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</si>
  <si>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</si>
  <si>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</si>
  <si>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</si>
  <si>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</si>
  <si>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</si>
  <si>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</si>
  <si>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</si>
  <si>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</si>
  <si>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</si>
  <si>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</si>
  <si>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</si>
  <si>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</si>
  <si>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</si>
  <si>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</si>
  <si>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</si>
  <si>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</si>
  <si>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</si>
  <si>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</si>
  <si>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</si>
  <si>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</si>
  <si>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</si>
  <si>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</si>
  <si>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</si>
  <si>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</si>
  <si>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</si>
  <si>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</si>
  <si>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</si>
  <si>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</si>
  <si>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</si>
  <si>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</si>
  <si>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</si>
  <si>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</si>
  <si>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</si>
  <si>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</si>
  <si>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</si>
  <si>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</si>
  <si>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</si>
  <si>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</si>
  <si>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</si>
  <si>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</si>
  <si>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</si>
  <si>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</si>
  <si>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</si>
  <si>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</si>
  <si>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</si>
  <si>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</si>
  <si>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</si>
  <si>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</si>
  <si>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</si>
  <si>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</si>
  <si>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</si>
  <si>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</si>
  <si>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</si>
  <si>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</si>
  <si>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</si>
  <si>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</si>
  <si>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</si>
  <si>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</si>
  <si>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</si>
  <si>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</si>
  <si>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</si>
  <si>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</si>
  <si>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</si>
  <si>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</si>
  <si>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</si>
  <si>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</si>
  <si>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</si>
  <si>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</si>
  <si>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</si>
  <si>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</si>
  <si>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</si>
  <si>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</si>
  <si>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</si>
  <si>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</si>
  <si>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</si>
  <si>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</si>
  <si>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</si>
  <si>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</si>
  <si>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</si>
  <si>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</si>
  <si>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</si>
  <si>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</si>
  <si>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</si>
  <si>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</si>
  <si>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</si>
  <si>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</si>
  <si>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</si>
  <si>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</si>
  <si>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</si>
  <si>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</si>
  <si>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</si>
  <si>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</si>
  <si>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</si>
  <si>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</si>
  <si>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</si>
  <si>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</si>
  <si>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</si>
  <si>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</si>
  <si>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</si>
  <si>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</si>
  <si>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</si>
  <si>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</si>
  <si>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</si>
  <si>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</si>
  <si>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</si>
  <si>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</si>
  <si>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</si>
  <si>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</si>
  <si>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</si>
  <si>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</si>
  <si>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</si>
  <si>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</si>
  <si>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</si>
  <si>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</si>
  <si>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</si>
  <si>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</si>
  <si>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</si>
  <si>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</si>
  <si>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</si>
  <si>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</si>
  <si>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</si>
  <si>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</si>
  <si>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</si>
  <si>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</si>
  <si>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</si>
  <si>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</si>
  <si>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</si>
  <si>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</si>
  <si>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</si>
  <si>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</si>
  <si>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</si>
  <si>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</si>
  <si>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</si>
  <si>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</si>
  <si>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</si>
  <si>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</si>
  <si>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</si>
  <si>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</si>
  <si>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</si>
  <si>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</si>
  <si>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</si>
  <si>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</si>
  <si>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</si>
  <si>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</si>
  <si>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</si>
  <si>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</si>
  <si>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</si>
  <si>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</si>
  <si>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</si>
  <si>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</si>
  <si>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</si>
  <si>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</si>
  <si>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</si>
  <si>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</si>
  <si>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</si>
  <si>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</si>
  <si>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</si>
  <si>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</si>
  <si>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</si>
  <si>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</si>
  <si>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</si>
  <si>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</si>
  <si>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</si>
  <si>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</si>
  <si>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</si>
  <si>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</si>
  <si>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</si>
  <si>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</si>
  <si>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</si>
  <si>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</si>
  <si>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</si>
  <si>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</si>
  <si>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</si>
  <si>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</si>
  <si>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</si>
  <si>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</si>
  <si>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</si>
  <si>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</si>
  <si>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</si>
  <si>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</si>
  <si>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</si>
  <si>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</si>
  <si>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</si>
  <si>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</si>
  <si>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</si>
  <si>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</si>
  <si>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</si>
  <si>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</si>
  <si>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</si>
  <si>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</si>
  <si>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</si>
  <si>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</si>
  <si>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</si>
  <si>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</si>
  <si>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</si>
  <si>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</si>
  <si>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</si>
  <si>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</si>
  <si>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</si>
  <si>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</si>
  <si>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</si>
  <si>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</si>
  <si>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</si>
  <si>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</si>
  <si>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</si>
  <si>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</si>
  <si>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</si>
  <si>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</si>
  <si>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</si>
  <si>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</si>
  <si>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</si>
  <si>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</si>
  <si>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</si>
  <si>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</si>
  <si>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</si>
  <si>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</si>
  <si>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</si>
  <si>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</si>
  <si>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</si>
  <si>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</si>
  <si>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</si>
  <si>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</si>
  <si>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</si>
  <si>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</si>
  <si>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</si>
  <si>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</si>
  <si>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</si>
  <si>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</si>
  <si>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</si>
  <si>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</si>
  <si>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</si>
  <si>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</si>
  <si>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</si>
  <si>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</si>
  <si>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</si>
  <si>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</si>
  <si>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</si>
  <si>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</si>
  <si>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</si>
  <si>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</si>
  <si>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</si>
  <si>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</si>
  <si>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</si>
  <si>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</si>
  <si>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</si>
  <si>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</si>
  <si>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</si>
  <si>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</si>
  <si>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</si>
  <si>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</si>
  <si>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</si>
  <si>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</si>
  <si>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</si>
  <si>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</si>
  <si>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</si>
  <si>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</si>
  <si>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</si>
  <si>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</si>
  <si>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</si>
  <si>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</si>
  <si>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</si>
  <si>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</si>
  <si>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</si>
  <si>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</si>
  <si>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</si>
  <si>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</si>
  <si>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</si>
  <si>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</si>
  <si>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</si>
  <si>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</si>
  <si>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</si>
  <si>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</si>
  <si>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</si>
  <si>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</si>
  <si>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</si>
  <si>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</si>
  <si>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</si>
  <si>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</si>
  <si>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</si>
  <si>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</si>
  <si>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</si>
  <si>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</si>
  <si>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</si>
  <si>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</si>
  <si>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</si>
  <si>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</si>
  <si>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</si>
  <si>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</si>
  <si>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</si>
  <si>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</si>
  <si>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</si>
  <si>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</si>
  <si>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</si>
  <si>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</si>
  <si>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</si>
  <si>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</si>
  <si>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</si>
  <si>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</si>
  <si>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</si>
  <si>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</si>
  <si>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</si>
  <si>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</si>
  <si>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</si>
  <si>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</si>
  <si>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</si>
  <si>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</si>
  <si>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</si>
  <si>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</si>
  <si>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</si>
  <si>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</si>
  <si>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</si>
  <si>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</si>
  <si>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</si>
  <si>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</si>
  <si>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</si>
  <si>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</si>
  <si>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</si>
  <si>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</si>
  <si>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</si>
  <si>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</si>
  <si>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</si>
  <si>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</si>
  <si>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</si>
  <si>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</si>
  <si>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</si>
  <si>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</si>
  <si>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</si>
  <si>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</si>
  <si>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</si>
  <si>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</si>
  <si>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</si>
  <si>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</si>
  <si>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</si>
  <si>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</si>
  <si>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</si>
  <si>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</si>
  <si>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</si>
  <si>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</si>
  <si>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</si>
  <si>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</si>
  <si>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</si>
  <si>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</si>
  <si>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</si>
  <si>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</si>
  <si>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</si>
  <si>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</si>
  <si>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</si>
  <si>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</si>
  <si>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</si>
  <si>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</si>
  <si>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</si>
  <si>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</si>
  <si>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</si>
  <si>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</si>
  <si>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</si>
  <si>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</si>
  <si>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</si>
  <si>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</si>
  <si>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</si>
  <si>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</si>
  <si>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</si>
  <si>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</si>
  <si>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</si>
  <si>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</si>
  <si>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</si>
  <si>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</si>
  <si>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</si>
  <si>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</si>
  <si>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</si>
  <si>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</si>
  <si>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</si>
  <si>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</si>
  <si>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</si>
  <si>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</si>
  <si>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</si>
  <si>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</si>
  <si>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</si>
  <si>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</si>
  <si>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</si>
  <si>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</si>
  <si>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</si>
  <si>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</si>
  <si>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</si>
  <si>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</si>
  <si>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</si>
  <si>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</si>
  <si>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</si>
  <si>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</si>
  <si>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</si>
  <si>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</si>
  <si>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</si>
  <si>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</si>
  <si>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</si>
  <si>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</si>
  <si>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</si>
  <si>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</si>
  <si>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</si>
  <si>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</si>
  <si>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</si>
  <si>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</si>
  <si>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</si>
  <si>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</si>
  <si>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</si>
  <si>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</si>
  <si>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</si>
  <si>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</si>
  <si>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</si>
  <si>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</si>
  <si>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</si>
  <si>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</si>
  <si>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</si>
  <si>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</si>
  <si>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</si>
  <si>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</si>
  <si>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</si>
  <si>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</si>
  <si>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</si>
  <si>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</si>
  <si>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</si>
  <si>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</si>
  <si>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</si>
  <si>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</si>
  <si>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</si>
  <si>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</si>
  <si>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</si>
  <si>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</si>
  <si>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</si>
  <si>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</si>
  <si>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</si>
  <si>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</si>
  <si>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</si>
  <si>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</si>
  <si>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</si>
  <si>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</si>
  <si>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</si>
  <si>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</si>
  <si>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</si>
  <si>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</si>
  <si>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</si>
  <si>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</si>
  <si>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</si>
  <si>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</si>
  <si>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</si>
  <si>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</si>
  <si>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</si>
  <si>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</si>
  <si>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</si>
  <si>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</si>
  <si>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</si>
  <si>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</si>
  <si>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</si>
  <si>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</si>
  <si>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</si>
  <si>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</si>
  <si>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</si>
  <si>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</si>
  <si>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</si>
  <si>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</si>
  <si>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</si>
  <si>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</si>
  <si>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</si>
  <si>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</si>
  <si>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</si>
  <si>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</si>
  <si>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</si>
  <si>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</si>
  <si>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</si>
  <si>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</si>
  <si>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</si>
  <si>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</si>
  <si>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</si>
  <si>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</si>
  <si>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</si>
  <si>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</si>
  <si>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</si>
  <si>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</si>
  <si>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</si>
  <si>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</si>
  <si>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</si>
  <si>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</si>
  <si>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</si>
  <si>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</si>
  <si>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</si>
  <si>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</si>
  <si>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</si>
  <si>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</si>
  <si>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</si>
  <si>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</si>
  <si>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</si>
  <si>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</si>
  <si>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</si>
  <si>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</si>
  <si>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</si>
  <si>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</si>
  <si>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</si>
  <si>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</si>
  <si>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</si>
  <si>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</si>
  <si>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</si>
  <si>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</si>
  <si>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</si>
  <si>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</si>
  <si>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</si>
  <si>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</si>
  <si>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</si>
  <si>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</si>
  <si>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</si>
  <si>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</si>
  <si>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</si>
  <si>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</si>
  <si>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</si>
  <si>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</si>
  <si>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</si>
  <si>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</si>
  <si>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</si>
  <si>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</si>
  <si>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</si>
  <si>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</si>
  <si>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</si>
  <si>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</si>
  <si>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</si>
  <si>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</si>
  <si>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</si>
  <si>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</si>
  <si>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</si>
  <si>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</si>
  <si>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</si>
  <si>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</si>
  <si>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</si>
  <si>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</si>
  <si>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</si>
  <si>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</si>
  <si>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</si>
  <si>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</si>
  <si>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</si>
  <si>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</si>
  <si>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</si>
  <si>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</si>
  <si>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</si>
  <si>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</si>
  <si>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</si>
  <si>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</si>
  <si>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</si>
  <si>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</si>
  <si>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</si>
  <si>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</si>
  <si>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</si>
  <si>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</si>
  <si>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</si>
  <si>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</si>
  <si>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</si>
  <si>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</si>
  <si>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</si>
  <si>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</si>
  <si>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</si>
  <si>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</si>
  <si>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</si>
  <si>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</si>
  <si>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</si>
  <si>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</si>
  <si>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</si>
  <si>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</si>
  <si>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</si>
  <si>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</si>
  <si>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</si>
  <si>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</si>
  <si>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</si>
  <si>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</si>
  <si>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</si>
  <si>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</si>
  <si>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</si>
  <si>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</si>
  <si>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</si>
  <si>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</si>
  <si>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</si>
  <si>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</si>
  <si>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</si>
  <si>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</si>
  <si>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</si>
  <si>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</si>
  <si>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</si>
  <si>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</si>
  <si>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</si>
  <si>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</si>
  <si>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</si>
  <si>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</si>
  <si>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</si>
  <si>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</si>
  <si>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</si>
  <si>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</si>
  <si>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</si>
  <si>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</si>
  <si>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</si>
  <si>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</si>
  <si>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</si>
  <si>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</si>
  <si>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</si>
  <si>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</si>
  <si>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</si>
  <si>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</si>
  <si>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</si>
  <si>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</si>
  <si>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</si>
  <si>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</si>
  <si>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</si>
  <si>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</si>
  <si>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</si>
  <si>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</si>
  <si>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</si>
  <si>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</si>
  <si>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</si>
  <si>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</si>
  <si>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</si>
  <si>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</si>
  <si>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</si>
  <si>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</si>
  <si>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</si>
  <si>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</si>
  <si>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</si>
  <si>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</si>
  <si>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</si>
  <si>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</si>
  <si>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</si>
  <si>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</si>
  <si>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</si>
  <si>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</si>
  <si>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</si>
  <si>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</si>
  <si>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</si>
  <si>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</si>
  <si>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</si>
  <si>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</si>
  <si>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</si>
  <si>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</si>
  <si>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</si>
  <si>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</si>
  <si>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</si>
  <si>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</si>
  <si>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</si>
  <si>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</si>
  <si>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</si>
  <si>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</si>
  <si>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</si>
  <si>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</si>
  <si>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</si>
  <si>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</si>
  <si>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</si>
  <si>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</si>
  <si>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</si>
  <si>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</si>
  <si>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</si>
  <si>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</si>
  <si>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</si>
  <si>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</si>
  <si>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</si>
  <si>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</si>
  <si>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</si>
  <si>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</si>
  <si>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</si>
  <si>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</si>
  <si>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</si>
  <si>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</si>
  <si>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</si>
  <si>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</si>
  <si>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</si>
  <si>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</si>
  <si>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</si>
  <si>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</si>
  <si>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</si>
  <si>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</si>
  <si>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</si>
  <si>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</si>
  <si>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</si>
  <si>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</si>
  <si>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</si>
  <si>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</si>
  <si>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</si>
  <si>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</si>
  <si>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</si>
  <si>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</si>
  <si>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</si>
  <si>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</si>
  <si>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</si>
  <si>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</si>
  <si>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</si>
  <si>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</si>
  <si>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</si>
  <si>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</si>
  <si>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</si>
  <si>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</si>
  <si>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</si>
  <si>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</si>
  <si>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</si>
  <si>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</si>
  <si>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</si>
  <si>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</si>
  <si>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</si>
  <si>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</si>
  <si>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</si>
  <si>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</si>
  <si>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</si>
  <si>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</si>
  <si>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</si>
  <si>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</si>
  <si>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</si>
  <si>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</si>
  <si>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</si>
  <si>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</si>
  <si>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</si>
  <si>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</si>
  <si>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</si>
  <si>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</si>
  <si>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</si>
  <si>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</si>
  <si>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</si>
  <si>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</si>
  <si>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</si>
  <si>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</si>
  <si>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</si>
  <si>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</si>
  <si>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</si>
  <si>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</si>
  <si>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</si>
  <si>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</si>
  <si>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</si>
  <si>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</si>
  <si>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</si>
  <si>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</si>
  <si>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</si>
  <si>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</si>
  <si>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</si>
  <si>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</si>
  <si>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</si>
  <si>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</si>
  <si>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</si>
  <si>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</si>
  <si>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</si>
  <si>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</si>
  <si>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</si>
  <si>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</si>
  <si>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</si>
  <si>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</si>
  <si>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</si>
  <si>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</si>
  <si>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</si>
  <si>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</si>
  <si>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</si>
  <si>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</si>
  <si>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</si>
  <si>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</si>
  <si>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</si>
  <si>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</si>
  <si>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</si>
  <si>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</si>
  <si>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</si>
  <si>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</si>
  <si>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</si>
  <si>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</si>
  <si>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</si>
  <si>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</si>
  <si>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</si>
  <si>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</si>
  <si>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</si>
  <si>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</si>
  <si>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</si>
  <si>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</si>
  <si>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</si>
  <si>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</si>
  <si>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</si>
  <si>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</si>
  <si>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</si>
  <si>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</si>
  <si>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</si>
  <si>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</si>
  <si>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</si>
  <si>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</si>
  <si>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</si>
  <si>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</si>
  <si>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</si>
  <si>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</si>
  <si>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</si>
  <si>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</si>
  <si>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</si>
  <si>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</si>
  <si>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</si>
  <si>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</si>
  <si>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</si>
  <si>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</si>
  <si>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</si>
  <si>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</si>
  <si>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</si>
  <si>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</si>
  <si>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</si>
  <si>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</si>
  <si>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</si>
  <si>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</si>
  <si>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</si>
  <si>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</si>
  <si>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</si>
  <si>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</si>
  <si>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</si>
  <si>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</si>
  <si>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</si>
  <si>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</si>
  <si>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</si>
  <si>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</si>
  <si>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</si>
  <si>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</si>
  <si>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</si>
  <si>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</si>
  <si>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</si>
  <si>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</si>
  <si>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</si>
  <si>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</si>
  <si>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</si>
  <si>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</si>
  <si>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</si>
  <si>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</si>
  <si>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</si>
  <si>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</si>
  <si>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</si>
  <si>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</si>
  <si>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</si>
  <si>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</si>
  <si>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</si>
  <si>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</si>
  <si>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</si>
  <si>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</si>
  <si>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</si>
  <si>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</si>
  <si>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</si>
  <si>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</si>
  <si>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</si>
  <si>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</si>
  <si>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</si>
  <si>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</si>
  <si>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</si>
  <si>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</si>
  <si>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</si>
  <si>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</si>
  <si>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</si>
  <si>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</si>
  <si>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</si>
  <si>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</si>
  <si>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</si>
  <si>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</si>
  <si>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</si>
  <si>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</si>
  <si>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</si>
  <si>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</si>
  <si>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</si>
  <si>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</si>
  <si>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</si>
  <si>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</si>
  <si>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</si>
  <si>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</si>
  <si>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</si>
  <si>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</si>
  <si>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</si>
  <si>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</si>
  <si>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</si>
  <si>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</si>
  <si>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</si>
  <si>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</si>
  <si>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</si>
  <si>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</si>
  <si>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</si>
  <si>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</si>
  <si>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</si>
  <si>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</si>
  <si>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</si>
  <si>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</si>
  <si>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</si>
  <si>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</si>
  <si>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</si>
  <si>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</si>
  <si>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</si>
  <si>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</si>
  <si>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</si>
  <si>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</si>
  <si>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</si>
  <si>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</si>
  <si>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</si>
  <si>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</si>
  <si>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</si>
  <si>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</si>
  <si>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</si>
  <si>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</si>
  <si>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</si>
  <si>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</si>
  <si>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</si>
  <si>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</si>
  <si>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</si>
  <si>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</si>
  <si>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</si>
  <si>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</si>
  <si>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</si>
  <si>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</si>
  <si>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</si>
  <si>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</si>
  <si>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</si>
  <si>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</si>
  <si>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</si>
  <si>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</si>
  <si>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</si>
  <si>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</si>
  <si>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</si>
  <si>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</si>
  <si>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</si>
  <si>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</si>
  <si>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</si>
  <si>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</si>
  <si>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</si>
  <si>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</si>
  <si>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</si>
  <si>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</si>
  <si>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</si>
  <si>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</si>
  <si>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</si>
  <si>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</si>
  <si>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</si>
  <si>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</si>
  <si>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</si>
  <si>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</si>
  <si>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</si>
  <si>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</si>
  <si>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</si>
  <si>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</si>
  <si>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</si>
  <si>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</si>
  <si>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</si>
  <si>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</si>
  <si>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</si>
  <si>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</si>
  <si>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</si>
  <si>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</si>
  <si>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</si>
  <si>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</si>
  <si>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</si>
  <si>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</si>
  <si>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</si>
  <si>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</si>
  <si>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</si>
  <si>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</si>
  <si>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</si>
  <si>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</si>
  <si>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</si>
  <si>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</si>
  <si>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</si>
  <si>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</si>
  <si>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</si>
  <si>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</si>
  <si>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</si>
  <si>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</si>
  <si>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</si>
  <si>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</si>
  <si>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</si>
  <si>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</si>
  <si>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</si>
  <si>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</si>
  <si>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</si>
  <si>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</si>
  <si>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</si>
  <si>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</si>
  <si>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</si>
  <si>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</si>
  <si>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</si>
  <si>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</si>
  <si>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</si>
  <si>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</si>
  <si>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</si>
  <si>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</si>
  <si>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</si>
  <si>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</si>
  <si>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</si>
  <si>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</si>
  <si>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</si>
  <si>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</si>
  <si>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</si>
  <si>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</si>
  <si>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</si>
  <si>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</si>
  <si>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</si>
  <si>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</si>
  <si>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</si>
  <si>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</si>
  <si>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</si>
  <si>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</si>
  <si>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</si>
  <si>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</si>
  <si>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</si>
  <si>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</si>
  <si>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</si>
  <si>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</si>
  <si>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</si>
  <si>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</si>
  <si>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</si>
  <si>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</si>
  <si>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</si>
  <si>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</si>
  <si>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</si>
  <si>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</si>
  <si>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</si>
  <si>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</si>
  <si>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</si>
  <si>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</si>
  <si>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</si>
  <si>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</si>
  <si>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</si>
  <si>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</si>
  <si>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</si>
  <si>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</si>
  <si>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</si>
  <si>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</si>
  <si>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</si>
  <si>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</si>
  <si>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</si>
  <si>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</si>
  <si>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</si>
  <si>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</si>
  <si>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</si>
  <si>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</si>
  <si>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</si>
  <si>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</si>
  <si>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</si>
  <si>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</si>
  <si>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</si>
  <si>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</si>
  <si>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</si>
  <si>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</si>
  <si>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</si>
  <si>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</si>
  <si>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</si>
  <si>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</si>
  <si>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</si>
  <si>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</si>
  <si>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</si>
  <si>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</si>
  <si>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</si>
  <si>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</si>
  <si>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</si>
  <si>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</si>
  <si>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</si>
  <si>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</si>
  <si>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</si>
  <si>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</si>
  <si>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</si>
  <si>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</si>
  <si>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</si>
  <si>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</si>
  <si>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</si>
  <si>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</si>
  <si>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</si>
  <si>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</si>
  <si>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</si>
  <si>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</si>
  <si>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</si>
  <si>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</si>
  <si>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</si>
  <si>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</si>
  <si>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</si>
  <si>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</si>
  <si>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</si>
  <si>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</si>
  <si>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</si>
  <si>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</si>
  <si>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</si>
  <si>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</si>
  <si>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</si>
  <si>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</si>
  <si>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</si>
  <si>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</si>
  <si>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</si>
  <si>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</si>
  <si>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</si>
  <si>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</si>
  <si>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</si>
  <si>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</si>
  <si>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</si>
  <si>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</si>
  <si>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</si>
  <si>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</si>
  <si>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</si>
  <si>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</si>
  <si>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</si>
  <si>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</si>
  <si>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</si>
  <si>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</si>
  <si>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</si>
  <si>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</si>
  <si>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</si>
  <si>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</si>
  <si>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</si>
  <si>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</si>
  <si>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</si>
  <si>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</si>
  <si>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</si>
  <si>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</si>
  <si>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</si>
  <si>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</si>
  <si>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</si>
  <si>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</si>
  <si>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</si>
  <si>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</si>
  <si>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</si>
  <si>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</si>
  <si>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</si>
  <si>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</si>
  <si>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</si>
  <si>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</si>
  <si>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</si>
  <si>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</si>
  <si>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</si>
  <si>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</si>
  <si>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</si>
  <si>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</si>
  <si>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</si>
  <si>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</si>
  <si>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</si>
  <si>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</si>
  <si>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</si>
  <si>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</si>
  <si>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</si>
  <si>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</si>
  <si>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</si>
  <si>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</si>
  <si>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</si>
  <si>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</si>
  <si>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</si>
  <si>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</si>
  <si>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</si>
  <si>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</si>
  <si>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</si>
  <si>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</si>
  <si>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</si>
  <si>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</si>
  <si>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</si>
  <si>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</si>
  <si>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</si>
  <si>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</si>
  <si>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</si>
  <si>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</si>
  <si>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</si>
  <si>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</si>
  <si>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</si>
  <si>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</si>
  <si>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</si>
  <si>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</si>
  <si>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</si>
  <si>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</si>
  <si>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</si>
  <si>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</si>
  <si>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</si>
  <si>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</si>
  <si>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</si>
  <si>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</si>
  <si>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</si>
  <si>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</si>
  <si>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</si>
  <si>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</si>
  <si>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</si>
  <si>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</si>
  <si>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</si>
  <si>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</si>
  <si>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</si>
  <si>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</si>
  <si>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</si>
  <si>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</si>
  <si>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</si>
  <si>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</si>
  <si>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</si>
  <si>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</si>
  <si>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</si>
  <si>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</si>
  <si>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</si>
  <si>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</si>
  <si>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</si>
  <si>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</si>
  <si>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</si>
  <si>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</si>
  <si>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</si>
  <si>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</si>
  <si>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</si>
  <si>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</si>
  <si>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</si>
  <si>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</si>
  <si>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</si>
  <si>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</si>
  <si>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</si>
  <si>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</si>
  <si>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</si>
  <si>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</si>
  <si>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</si>
  <si>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</si>
  <si>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</si>
  <si>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</si>
  <si>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</si>
  <si>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</si>
  <si>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</si>
  <si>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</si>
  <si>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</si>
  <si>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</si>
  <si>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</si>
  <si>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</si>
  <si>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</si>
  <si>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</si>
  <si>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</si>
  <si>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</si>
  <si>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</si>
  <si>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</si>
  <si>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</si>
  <si>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</si>
  <si>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</si>
  <si>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</si>
  <si>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</si>
  <si>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</si>
  <si>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</si>
  <si>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</si>
  <si>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</si>
  <si>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</si>
  <si>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</si>
  <si>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</si>
  <si>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</si>
  <si>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</si>
  <si>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</si>
  <si>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</si>
  <si>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</si>
  <si>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</si>
  <si>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</si>
  <si>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</si>
  <si>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</si>
  <si>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</si>
  <si>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</si>
  <si>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</si>
  <si>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</si>
  <si>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</si>
  <si>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</si>
  <si>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</si>
  <si>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</si>
  <si>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</si>
  <si>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</si>
  <si>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</si>
  <si>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</si>
  <si>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</si>
  <si>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</si>
  <si>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</si>
  <si>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</si>
  <si>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</si>
  <si>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</si>
  <si>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</si>
  <si>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</si>
  <si>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</si>
  <si>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</si>
  <si>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</si>
  <si>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</si>
  <si>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</si>
  <si>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</si>
  <si>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</si>
  <si>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</si>
  <si>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</si>
  <si>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</si>
  <si>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</si>
  <si>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</si>
  <si>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</si>
  <si>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</si>
  <si>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</si>
  <si>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</si>
  <si>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</si>
  <si>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</si>
  <si>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</si>
  <si>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</si>
  <si>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</si>
  <si>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</si>
  <si>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</si>
  <si>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</si>
  <si>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</si>
  <si>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</si>
  <si>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</si>
  <si>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</si>
  <si>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</si>
  <si>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</si>
  <si>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</si>
  <si>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</si>
  <si>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</si>
  <si>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</si>
  <si>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</si>
  <si>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</si>
  <si>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</si>
  <si>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</si>
  <si>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</si>
  <si>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</si>
  <si>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</si>
  <si>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</si>
  <si>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</si>
  <si>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</si>
  <si>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</si>
  <si>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</si>
  <si>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</si>
  <si>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</si>
  <si>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</si>
  <si>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</si>
  <si>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</si>
  <si>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</si>
  <si>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</si>
  <si>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</si>
  <si>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</si>
  <si>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</si>
  <si>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</si>
  <si>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</si>
  <si>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</si>
  <si>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</si>
  <si>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</si>
  <si>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</si>
  <si>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</si>
  <si>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</si>
  <si>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</si>
  <si>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</si>
  <si>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</si>
  <si>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</si>
  <si>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</si>
  <si>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</si>
  <si>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</si>
  <si>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</si>
  <si>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</si>
  <si>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</si>
  <si>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</si>
  <si>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</si>
  <si>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</si>
  <si>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</si>
  <si>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</si>
  <si>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</si>
  <si>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</si>
  <si>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</si>
  <si>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</si>
  <si>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</si>
  <si>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</si>
  <si>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</si>
  <si>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</si>
  <si>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</si>
  <si>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</si>
  <si>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</si>
  <si>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</si>
  <si>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</si>
  <si>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</si>
  <si>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</si>
  <si>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</si>
  <si>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</si>
  <si>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</si>
  <si>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</si>
  <si>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</si>
  <si>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</si>
  <si>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</si>
  <si>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</si>
  <si>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</si>
  <si>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</si>
  <si>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</si>
  <si>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</si>
  <si>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</si>
  <si>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</si>
  <si>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</si>
  <si>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</si>
  <si>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</si>
  <si>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</si>
  <si>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</si>
  <si>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</si>
  <si>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</si>
  <si>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</si>
  <si>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</si>
  <si>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</si>
  <si>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</si>
  <si>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</si>
  <si>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</si>
  <si>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</si>
  <si>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</si>
  <si>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</si>
  <si>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</si>
  <si>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</si>
  <si>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</si>
  <si>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</si>
  <si>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</si>
  <si>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</si>
  <si>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</si>
  <si>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</si>
  <si>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</si>
  <si>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</si>
  <si>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</si>
  <si>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</si>
  <si>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</si>
  <si>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</si>
  <si>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</si>
  <si>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</si>
  <si>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</si>
  <si>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</si>
  <si>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</si>
  <si>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</si>
  <si>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</si>
  <si>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</si>
  <si>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</si>
  <si>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</si>
  <si>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</si>
  <si>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</si>
  <si>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</si>
  <si>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</si>
  <si>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</si>
  <si>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</si>
  <si>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</si>
  <si>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</si>
  <si>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</si>
  <si>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</si>
  <si>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</si>
  <si>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</si>
  <si>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</si>
  <si>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</si>
  <si>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</si>
  <si>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</si>
  <si>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</si>
  <si>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</si>
  <si>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</si>
  <si>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</si>
  <si>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</si>
  <si>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</si>
  <si>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</si>
  <si>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</si>
  <si>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</si>
  <si>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</si>
  <si>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</si>
  <si>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</si>
  <si>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</si>
  <si>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</si>
  <si>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</si>
  <si>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</si>
  <si>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</si>
  <si>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</si>
  <si>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</si>
  <si>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</si>
  <si>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</si>
  <si>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</si>
  <si>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</si>
  <si>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</si>
  <si>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</si>
  <si>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</si>
  <si>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</si>
  <si>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</si>
  <si>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</si>
  <si>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</si>
  <si>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</si>
  <si>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</si>
  <si>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</si>
  <si>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</si>
  <si>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</si>
  <si>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</si>
  <si>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</si>
  <si>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</si>
  <si>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</si>
  <si>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</si>
  <si>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</si>
  <si>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</si>
  <si>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</si>
  <si>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</si>
  <si>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</si>
  <si>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</si>
  <si>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</si>
  <si>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</si>
  <si>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</si>
  <si>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</si>
  <si>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</si>
  <si>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</si>
  <si>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</si>
  <si>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</si>
  <si>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</si>
  <si>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</si>
  <si>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</si>
  <si>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</si>
  <si>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</si>
  <si>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</si>
  <si>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</si>
  <si>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</si>
  <si>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</si>
  <si>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</si>
  <si>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</si>
  <si>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</si>
  <si>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</si>
  <si>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</si>
  <si>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</si>
  <si>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</si>
  <si>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</si>
  <si>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</si>
  <si>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</si>
  <si>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</si>
  <si>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</si>
  <si>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</si>
  <si>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</si>
  <si>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</si>
  <si>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</si>
  <si>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</si>
  <si>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</si>
  <si>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</si>
  <si>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</si>
  <si>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</si>
  <si>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</si>
  <si>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</si>
  <si>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</si>
  <si>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</si>
  <si>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</si>
  <si>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</si>
  <si>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</si>
  <si>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</si>
  <si>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</si>
  <si>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</si>
  <si>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</si>
  <si>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</si>
  <si>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</si>
  <si>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</si>
  <si>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</si>
  <si>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</si>
  <si>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</si>
  <si>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</si>
  <si>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</si>
  <si>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</si>
  <si>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</si>
  <si>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</si>
  <si>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</si>
  <si>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</si>
  <si>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</si>
  <si>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</si>
  <si>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</si>
  <si>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</si>
  <si>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</si>
  <si>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</si>
  <si>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</si>
  <si>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</si>
  <si>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</si>
  <si>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</si>
  <si>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</si>
  <si>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</si>
  <si>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</si>
  <si>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</si>
  <si>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</si>
  <si>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</si>
  <si>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</si>
  <si>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</si>
  <si>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</si>
  <si>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</si>
  <si>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</si>
  <si>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</si>
  <si>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</si>
  <si>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</si>
  <si>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</si>
  <si>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</si>
  <si>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</si>
  <si>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</si>
  <si>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</si>
  <si>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</si>
  <si>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</si>
  <si>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</si>
  <si>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</si>
  <si>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</si>
  <si>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</si>
  <si>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</si>
  <si>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</si>
  <si>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</si>
  <si>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</si>
  <si>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</si>
  <si>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</si>
  <si>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</si>
  <si>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</si>
  <si>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</si>
  <si>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</si>
  <si>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</si>
  <si>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</si>
  <si>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</si>
  <si>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</si>
  <si>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</si>
  <si>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</si>
  <si>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</si>
  <si>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</si>
  <si>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</si>
  <si>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</si>
  <si>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</si>
  <si>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</si>
  <si>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</si>
  <si>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</si>
  <si>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</si>
  <si>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</si>
  <si>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</si>
  <si>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</si>
  <si>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</si>
  <si>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</si>
  <si>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</si>
  <si>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</si>
  <si>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</si>
  <si>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</si>
  <si>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</si>
  <si>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</si>
  <si>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</si>
  <si>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</si>
  <si>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</si>
  <si>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</si>
  <si>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</si>
  <si>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</si>
  <si>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</si>
  <si>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</si>
  <si>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</si>
  <si>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</si>
  <si>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</si>
  <si>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</si>
  <si>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</si>
  <si>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</si>
  <si>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</si>
  <si>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</si>
  <si>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</si>
  <si>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</si>
  <si>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</si>
  <si>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</si>
  <si>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</si>
  <si>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</si>
  <si>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</si>
  <si>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</si>
  <si>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</si>
  <si>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</si>
  <si>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</si>
  <si>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</si>
  <si>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</si>
  <si>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</si>
  <si>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</si>
  <si>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</si>
  <si>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</si>
  <si>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</si>
  <si>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</si>
  <si>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</si>
  <si>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</si>
  <si>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</si>
  <si>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</si>
  <si>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</si>
  <si>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</si>
  <si>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</si>
  <si>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</si>
  <si>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</si>
  <si>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</si>
  <si>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</si>
  <si>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</si>
  <si>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</si>
  <si>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</si>
  <si>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</si>
  <si>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</si>
  <si>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</si>
  <si>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</si>
  <si>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</si>
  <si>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</si>
  <si>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</si>
  <si>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</si>
  <si>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</si>
  <si>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</si>
  <si>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</si>
  <si>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</si>
  <si>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</si>
  <si>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</si>
  <si>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</si>
  <si>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</si>
  <si>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</si>
  <si>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</si>
  <si>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</si>
  <si>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</si>
  <si>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</si>
  <si>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</si>
  <si>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</si>
  <si>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</si>
  <si>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</si>
  <si>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</si>
  <si>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</si>
  <si>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</si>
  <si>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</si>
  <si>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</si>
  <si>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</si>
  <si>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</si>
  <si>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</si>
  <si>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</si>
  <si>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</si>
  <si>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</si>
  <si>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</si>
  <si>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</si>
  <si>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</si>
  <si>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</si>
  <si>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</si>
  <si>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</si>
  <si>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</si>
  <si>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</si>
  <si>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</si>
  <si>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</si>
  <si>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</si>
  <si>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</si>
  <si>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</si>
  <si>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</si>
  <si>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</si>
  <si>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</si>
  <si>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</si>
  <si>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</si>
  <si>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</si>
  <si>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</si>
  <si>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</si>
  <si>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</si>
  <si>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</si>
  <si>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</si>
  <si>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</si>
  <si>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</si>
  <si>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</si>
  <si>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</si>
  <si>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</si>
  <si>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</si>
  <si>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</si>
  <si>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</si>
  <si>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</si>
  <si>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</si>
  <si>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</si>
  <si>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</si>
  <si>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</si>
  <si>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</si>
  <si>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</si>
  <si>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</si>
  <si>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</si>
  <si>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</si>
  <si>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</si>
  <si>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</si>
  <si>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</si>
  <si>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</si>
  <si>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</si>
  <si>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</si>
  <si>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</si>
  <si>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</si>
  <si>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</si>
  <si>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</si>
  <si>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</si>
  <si>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</si>
  <si>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</si>
  <si>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</si>
  <si>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</si>
  <si>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</si>
  <si>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</si>
  <si>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</si>
  <si>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</si>
  <si>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</si>
  <si>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</si>
  <si>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</si>
  <si>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</si>
  <si>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</si>
  <si>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</si>
  <si>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</si>
  <si>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</si>
  <si>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</si>
  <si>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</si>
  <si>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</si>
  <si>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</si>
  <si>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</si>
  <si>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</si>
  <si>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</si>
  <si>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</si>
  <si>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</si>
  <si>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</si>
  <si>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</si>
  <si>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</si>
  <si>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</si>
  <si>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</si>
  <si>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</si>
  <si>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</si>
  <si>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</si>
  <si>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</si>
  <si>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</si>
  <si>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</si>
  <si>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</si>
  <si>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</si>
  <si>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</si>
  <si>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</si>
  <si>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</si>
  <si>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</si>
  <si>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</si>
  <si>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</si>
  <si>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</si>
  <si>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</si>
  <si>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</si>
  <si>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</si>
  <si>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</si>
  <si>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</si>
  <si>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</si>
  <si>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</si>
  <si>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</si>
  <si>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</si>
  <si>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</si>
  <si>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</si>
  <si>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</si>
  <si>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</si>
  <si>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</si>
  <si>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</si>
  <si>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</si>
  <si>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</si>
  <si>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</si>
  <si>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</si>
  <si>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</si>
  <si>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</si>
  <si>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</si>
  <si>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</si>
  <si>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</si>
  <si>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</si>
  <si>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</si>
  <si>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</si>
  <si>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</si>
  <si>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</si>
  <si>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</si>
  <si>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</si>
  <si>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</si>
  <si>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</si>
  <si>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</si>
  <si>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</si>
  <si>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</si>
  <si>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</si>
  <si>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</si>
  <si>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</si>
  <si>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</si>
  <si>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</si>
  <si>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</si>
  <si>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</si>
  <si>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</si>
  <si>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</si>
  <si>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</si>
  <si>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</si>
  <si>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</si>
  <si>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</si>
  <si>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</si>
  <si>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</si>
  <si>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</si>
  <si>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</si>
  <si>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</si>
  <si>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</si>
  <si>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</si>
  <si>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</si>
  <si>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</si>
  <si>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</si>
  <si>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</si>
  <si>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</si>
  <si>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</si>
  <si>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</si>
  <si>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</si>
  <si>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</si>
  <si>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</si>
  <si>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</si>
  <si>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</si>
  <si>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</si>
  <si>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</si>
  <si>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</si>
  <si>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</si>
  <si>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</si>
  <si>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</si>
  <si>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</si>
  <si>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</si>
  <si>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</si>
  <si>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</si>
  <si>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</si>
  <si>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</si>
  <si>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</si>
  <si>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</si>
  <si>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</si>
  <si>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</si>
  <si>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</si>
  <si>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</si>
  <si>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</si>
  <si>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</si>
  <si>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</si>
  <si>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</si>
  <si>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</si>
  <si>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</si>
  <si>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</si>
  <si>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</si>
  <si>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</si>
  <si>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</si>
  <si>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</si>
  <si>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</si>
  <si>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</si>
  <si>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</si>
  <si>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</si>
  <si>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</si>
  <si>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</si>
  <si>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</si>
  <si>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</si>
  <si>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</si>
  <si>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</si>
  <si>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</si>
  <si>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</si>
  <si>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</si>
  <si>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</si>
  <si>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</si>
  <si>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</si>
  <si>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</si>
  <si>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</si>
  <si>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</si>
  <si>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</si>
  <si>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</si>
  <si>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</si>
  <si>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</si>
  <si>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</si>
  <si>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</si>
  <si>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</si>
  <si>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</si>
  <si>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</si>
  <si>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</si>
  <si>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</si>
  <si>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</si>
  <si>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</si>
  <si>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</si>
  <si>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</si>
  <si>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</si>
  <si>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</si>
  <si>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</si>
  <si>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</si>
  <si>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</si>
  <si>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</si>
  <si>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</si>
  <si>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</si>
  <si>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</si>
  <si>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</si>
  <si>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</si>
  <si>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</si>
  <si>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</si>
  <si>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</si>
  <si>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</si>
  <si>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</si>
  <si>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</si>
  <si>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</si>
  <si>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</si>
  <si>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</si>
  <si>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</si>
  <si>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</si>
  <si>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</si>
  <si>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</si>
  <si>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</si>
  <si>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</si>
  <si>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</si>
  <si>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</si>
  <si>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</si>
  <si>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</si>
  <si>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</si>
  <si>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</si>
  <si>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</si>
  <si>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</si>
  <si>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</si>
  <si>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</si>
  <si>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</si>
  <si>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</si>
  <si>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</si>
  <si>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</si>
  <si>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</si>
  <si>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</si>
  <si>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</si>
  <si>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</si>
  <si>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</si>
  <si>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</si>
  <si>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</si>
  <si>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</si>
  <si>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</si>
  <si>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</si>
  <si>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</si>
  <si>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</si>
  <si>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</si>
  <si>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</si>
  <si>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</si>
  <si>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</si>
  <si>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</si>
  <si>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</si>
  <si>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</si>
  <si>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</si>
  <si>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</si>
  <si>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</si>
  <si>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</si>
  <si>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</si>
  <si>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</si>
  <si>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</si>
  <si>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</si>
  <si>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</si>
  <si>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</si>
  <si>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</si>
  <si>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</si>
  <si>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</si>
  <si>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</si>
  <si>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</si>
  <si>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</si>
  <si>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</si>
  <si>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</si>
  <si>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</si>
  <si>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</si>
  <si>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</si>
  <si>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</si>
  <si>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</si>
  <si>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</si>
  <si>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</si>
  <si>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</si>
  <si>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</si>
  <si>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</si>
  <si>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</si>
  <si>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</si>
  <si>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</si>
  <si>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</si>
  <si>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</si>
  <si>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</si>
  <si>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</si>
  <si>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</si>
  <si>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</si>
  <si>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</si>
  <si>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</si>
  <si>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</si>
  <si>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</si>
  <si>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</si>
  <si>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</si>
  <si>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</si>
  <si>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</si>
  <si>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</si>
  <si>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</si>
  <si>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</si>
  <si>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</si>
  <si>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</si>
  <si>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</si>
  <si>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</si>
  <si>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</si>
  <si>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</si>
  <si>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</si>
  <si>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</si>
  <si>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</si>
  <si>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</si>
  <si>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</si>
  <si>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</si>
  <si>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</si>
  <si>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</si>
  <si>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</si>
  <si>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</si>
  <si>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</si>
  <si>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</si>
  <si>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</si>
  <si>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</si>
  <si>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</si>
  <si>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</si>
  <si>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</si>
  <si>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</si>
  <si>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</si>
  <si>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</si>
  <si>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</si>
  <si>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</si>
  <si>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</si>
  <si>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</si>
  <si>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</si>
  <si>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</si>
  <si>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</si>
  <si>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</si>
  <si>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</si>
  <si>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</si>
  <si>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</si>
  <si>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</si>
  <si>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</si>
  <si>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</si>
  <si>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</si>
  <si>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</si>
  <si>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</si>
  <si>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</si>
  <si>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</si>
  <si>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</si>
  <si>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</si>
  <si>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</si>
  <si>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</si>
  <si>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</si>
  <si>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</si>
  <si>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</si>
  <si>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</si>
  <si>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</si>
  <si>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</si>
  <si>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</si>
  <si>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</si>
  <si>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</si>
  <si>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</si>
  <si>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</si>
  <si>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</si>
  <si>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</si>
  <si>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</si>
  <si>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</si>
  <si>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</si>
  <si>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</si>
  <si>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</si>
  <si>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</si>
  <si>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</si>
  <si>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</si>
  <si>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</si>
  <si>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</si>
  <si>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</si>
  <si>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</si>
  <si>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</si>
  <si>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</si>
  <si>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</si>
  <si>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</si>
  <si>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</si>
  <si>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</si>
  <si>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</si>
  <si>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</si>
  <si>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</si>
  <si>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</si>
  <si>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</si>
  <si>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</si>
  <si>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</si>
  <si>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</si>
  <si>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</si>
  <si>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</si>
  <si>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</si>
  <si>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</si>
  <si>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</si>
  <si>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</si>
  <si>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</si>
  <si>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</si>
  <si>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</si>
  <si>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</si>
  <si>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</si>
  <si>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</si>
  <si>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</si>
  <si>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</si>
  <si>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</si>
  <si>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</si>
  <si>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</si>
  <si>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</si>
  <si>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</si>
  <si>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</si>
  <si>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</si>
  <si>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</si>
  <si>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</si>
  <si>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</si>
  <si>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</si>
  <si>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</si>
  <si>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</si>
  <si>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</si>
  <si>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</si>
  <si>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</si>
  <si>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</si>
  <si>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</si>
  <si>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</si>
  <si>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</si>
  <si>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</si>
  <si>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</si>
  <si>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</si>
  <si>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</si>
  <si>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</si>
  <si>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</si>
  <si>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</si>
  <si>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</si>
  <si>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</si>
  <si>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</si>
  <si>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</si>
  <si>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</si>
  <si>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</si>
  <si>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</si>
  <si>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</si>
  <si>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</si>
  <si>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</si>
  <si>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</si>
  <si>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</si>
  <si>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</si>
  <si>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</si>
  <si>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</si>
  <si>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</si>
  <si>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</si>
  <si>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</si>
  <si>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</si>
  <si>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</si>
  <si>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</si>
  <si>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</si>
  <si>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</si>
  <si>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</si>
  <si>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</si>
  <si>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</si>
  <si>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</si>
  <si>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</si>
  <si>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</si>
  <si>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</si>
  <si>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</si>
  <si>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</si>
  <si>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</si>
  <si>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</si>
  <si>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</si>
  <si>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</si>
  <si>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</si>
  <si>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</si>
  <si>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</si>
  <si>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</si>
  <si>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</si>
  <si>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</si>
  <si>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</si>
  <si>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</si>
  <si>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</si>
  <si>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</si>
  <si>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</si>
  <si>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</si>
  <si>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</si>
  <si>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</si>
  <si>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</si>
  <si>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</si>
  <si>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</si>
  <si>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</si>
  <si>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</si>
  <si>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</si>
  <si>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</si>
  <si>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</si>
  <si>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</si>
  <si>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</si>
  <si>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</si>
  <si>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</si>
  <si>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</si>
  <si>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</si>
  <si>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</si>
  <si>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</si>
  <si>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</si>
  <si>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</si>
  <si>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</si>
  <si>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</si>
  <si>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</si>
  <si>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</si>
  <si>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</si>
  <si>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</si>
  <si>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</si>
  <si>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</si>
  <si>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</si>
  <si>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</si>
  <si>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</si>
  <si>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</si>
  <si>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</si>
  <si>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</si>
  <si>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</si>
  <si>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</si>
  <si>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</si>
  <si>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</si>
  <si>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</si>
  <si>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</si>
  <si>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</si>
  <si>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</si>
  <si>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</si>
  <si>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</si>
  <si>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</si>
  <si>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</si>
  <si>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</si>
  <si>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</si>
  <si>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</si>
  <si>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</si>
  <si>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</si>
  <si>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</si>
  <si>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</si>
  <si>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</si>
  <si>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</si>
  <si>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</si>
  <si>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</si>
  <si>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</si>
  <si>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</si>
  <si>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</si>
  <si>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</si>
  <si>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</si>
  <si>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</si>
  <si>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</si>
  <si>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</si>
  <si>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</si>
  <si>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</si>
  <si>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</si>
  <si>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</si>
  <si>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</si>
  <si>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</si>
  <si>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</si>
  <si>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</si>
  <si>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</si>
  <si>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</si>
  <si>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</si>
  <si>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</si>
  <si>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</si>
  <si>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</si>
  <si>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</si>
  <si>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</si>
  <si>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</si>
  <si>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</si>
  <si>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</si>
  <si>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</si>
  <si>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</si>
  <si>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</si>
  <si>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</si>
  <si>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</si>
  <si>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</si>
  <si>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</si>
  <si>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</si>
  <si>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</si>
  <si>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</si>
  <si>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</si>
  <si>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</si>
  <si>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</si>
  <si>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</si>
  <si>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</si>
  <si>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</si>
  <si>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</si>
  <si>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</si>
  <si>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</si>
  <si>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</si>
  <si>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</si>
  <si>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</si>
  <si>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</si>
  <si>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</si>
  <si>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</si>
  <si>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</si>
  <si>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</si>
  <si>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</si>
  <si>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</si>
  <si>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</si>
  <si>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</si>
  <si>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</si>
  <si>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</si>
  <si>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</si>
  <si>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</si>
  <si>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</si>
  <si>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</si>
  <si>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</si>
  <si>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</si>
  <si>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</si>
  <si>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</si>
  <si>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</si>
  <si>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</si>
  <si>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</si>
  <si>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</si>
  <si>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</si>
  <si>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</si>
  <si>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</si>
  <si>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</si>
  <si>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</si>
  <si>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</si>
  <si>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</si>
  <si>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</si>
  <si>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</si>
  <si>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</si>
  <si>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</si>
  <si>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</si>
  <si>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</si>
  <si>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</si>
  <si>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</si>
  <si>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</si>
  <si>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</si>
  <si>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</si>
  <si>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</si>
  <si>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</si>
  <si>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</si>
  <si>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</si>
  <si>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</si>
  <si>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</si>
  <si>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</si>
  <si>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</si>
  <si>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</si>
  <si>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</si>
  <si>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</si>
  <si>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</si>
  <si>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</si>
  <si>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</si>
  <si>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</si>
  <si>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</si>
  <si>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</si>
  <si>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</si>
  <si>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</si>
  <si>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</si>
  <si>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</si>
  <si>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</si>
  <si>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</si>
  <si>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</si>
  <si>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</si>
  <si>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</si>
  <si>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</si>
  <si>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</si>
  <si>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</si>
  <si>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</si>
  <si>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</si>
  <si>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</si>
  <si>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</si>
  <si>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</si>
  <si>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</si>
  <si>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</si>
  <si>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</si>
  <si>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</si>
  <si>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</si>
  <si>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</si>
  <si>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</si>
  <si>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</si>
  <si>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</si>
  <si>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</si>
  <si>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</si>
  <si>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</si>
  <si>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</si>
  <si>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</si>
  <si>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</si>
  <si>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</si>
  <si>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</si>
  <si>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</si>
  <si>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</si>
  <si>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</si>
  <si>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</si>
  <si>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</si>
  <si>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</si>
  <si>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</si>
  <si>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</si>
  <si>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</si>
  <si>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</si>
  <si>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</si>
  <si>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</si>
  <si>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</si>
  <si>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</si>
  <si>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</si>
  <si>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</si>
  <si>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</si>
  <si>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</si>
  <si>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</si>
  <si>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</si>
  <si>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</si>
  <si>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</si>
  <si>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</si>
  <si>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</si>
  <si>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</si>
  <si>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</si>
  <si>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</si>
  <si>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</si>
  <si>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</si>
  <si>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</si>
  <si>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</si>
  <si>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</si>
  <si>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</si>
  <si>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</si>
  <si>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</si>
  <si>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</si>
  <si>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</si>
  <si>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</si>
  <si>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</si>
  <si>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</si>
  <si>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</si>
  <si>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</si>
  <si>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</si>
  <si>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</si>
  <si>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</si>
  <si>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</si>
  <si>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</si>
  <si>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</si>
  <si>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</si>
  <si>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</si>
  <si>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</si>
  <si>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</si>
  <si>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</si>
  <si>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</si>
  <si>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</si>
  <si>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</si>
  <si>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</si>
  <si>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</si>
  <si>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</si>
  <si>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</si>
  <si>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</si>
  <si>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</si>
  <si>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</si>
  <si>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</si>
  <si>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</si>
  <si>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</si>
  <si>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</si>
  <si>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</si>
  <si>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</si>
  <si>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</si>
  <si>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</si>
  <si>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</si>
  <si>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</si>
  <si>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</si>
  <si>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</si>
  <si>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</si>
  <si>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</si>
  <si>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</si>
  <si>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</si>
  <si>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</si>
  <si>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</si>
  <si>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</si>
  <si>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</si>
  <si>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</si>
  <si>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</si>
  <si>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</si>
  <si>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</si>
  <si>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</si>
  <si>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</si>
  <si>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</si>
  <si>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</si>
  <si>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</si>
  <si>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</si>
  <si>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</si>
  <si>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</si>
  <si>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</si>
  <si>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</si>
  <si>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</si>
  <si>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</si>
  <si>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</si>
  <si>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</si>
  <si>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</si>
  <si>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</si>
  <si>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</si>
  <si>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</si>
  <si>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</si>
  <si>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</si>
  <si>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</si>
  <si>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</si>
  <si>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</si>
  <si>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</si>
  <si>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</si>
  <si>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</si>
  <si>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</si>
  <si>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</si>
  <si>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</si>
  <si>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</si>
  <si>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</si>
  <si>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Lynn Diffell</t>
  </si>
  <si>
    <t>Finance Manager</t>
  </si>
  <si>
    <t>ldiffell@ghblp.org</t>
  </si>
  <si>
    <t>616-607-1267</t>
  </si>
  <si>
    <t>Municipal Employees Retirement System</t>
  </si>
  <si>
    <t>Level Percent</t>
  </si>
  <si>
    <t>Yes</t>
  </si>
  <si>
    <t>Grand Haven Board of Light and Power</t>
  </si>
  <si>
    <t>Grand Haven BLP Retiree Medical Plan</t>
  </si>
  <si>
    <t>Level Dollar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</si>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</sst>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zoomScaleNormal="100" workbookViewId="0">
      <pane xSplit="3" topLeftCell="D1" activePane="topRight" state="frozenSplit"/>
      <selection activeCell="G26" sqref="G26"/>
      <selection pane="topRight" activeCell="G26" sqref="G26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7500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6077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Drain District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June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2024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7493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7494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7495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7496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7497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Municipal Employees Retirement System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42065734</v>
      </c>
      <c r="G25" s="181"/>
      <c r="H25" s="181"/>
      <c r="I25" s="181"/>
      <c r="J25" s="182"/>
    </row>
    <row r="26" spans="1:19" x14ac:dyDescent="0.2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47557297</v>
      </c>
      <c r="G26" s="183"/>
      <c r="H26" s="183"/>
      <c r="I26" s="183"/>
      <c r="J26" s="184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0.88452743645207588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991534</v>
      </c>
      <c r="G28" s="183"/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f>36495762+1018031+953037+1373378</f>
        <v>39840208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2.4887771670268389E-2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19</v>
      </c>
      <c r="G32" s="192"/>
      <c r="H32" s="192"/>
      <c r="I32" s="192"/>
      <c r="J32" s="193"/>
    </row>
    <row r="33" spans="1:17" ht="31.5" x14ac:dyDescent="0.25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11</v>
      </c>
      <c r="G33" s="195"/>
      <c r="H33" s="195"/>
      <c r="I33" s="195"/>
      <c r="J33" s="196"/>
    </row>
    <row r="34" spans="1:17" ht="31.5" x14ac:dyDescent="0.2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75</v>
      </c>
      <c r="G34" s="192"/>
      <c r="H34" s="192"/>
      <c r="I34" s="192"/>
      <c r="J34" s="193"/>
    </row>
    <row r="35" spans="1:17" x14ac:dyDescent="0.25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0.11600000000000001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8.0699999999999994E-2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6.4899999999999999E-2</v>
      </c>
      <c r="G38" s="197"/>
      <c r="H38" s="197"/>
      <c r="I38" s="197"/>
      <c r="J38" s="198"/>
    </row>
    <row r="39" spans="1:17" x14ac:dyDescent="0.25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7498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7503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7499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43830560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49023654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0.89406962606255336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688020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1.7269488151266679E-2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7" orientation="landscape" r:id="rId4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opLeftCell="A42" zoomScaleNormal="100" workbookViewId="0">
      <pane xSplit="3" topLeftCell="D1" activePane="topRight" state="frozenSplit"/>
      <selection activeCell="F34" sqref="F34"/>
      <selection pane="topRight" activeCell="G26" sqref="G26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Grand Haven Board of Light and Power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707006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Drain District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June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2024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Lynn Diffell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Finance Manager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ldiffell@ghblp.org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+'Pension Report'!C13</f>
        <v>616-607-1267</v>
      </c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7501</v>
      </c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>Grand Haven BLP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>
        <v>698740</v>
      </c>
      <c r="G25" s="147"/>
      <c r="H25" s="147"/>
      <c r="I25" s="147"/>
      <c r="J25" s="148"/>
    </row>
    <row r="26" spans="1:19" x14ac:dyDescent="0.2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>
        <v>1628222</v>
      </c>
      <c r="G26" s="149"/>
      <c r="H26" s="149"/>
      <c r="I26" s="149"/>
      <c r="J26" s="150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>
        <f>IFERROR(F25/F26,"")</f>
        <v>0.4291429547076504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>
        <v>119876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>
        <f>+'Pension Report'!F29</f>
        <v>39840208</v>
      </c>
      <c r="G30" s="149"/>
      <c r="H30" s="149"/>
      <c r="I30" s="149"/>
      <c r="J30" s="150"/>
    </row>
    <row r="31" spans="1:19" x14ac:dyDescent="0.2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>
        <f>IFERROR(SUM($F$28:$J$28)/F30,"")</f>
        <v>3.0089200337508277E-3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>
        <v>23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4" t="s">
        <v>7309</v>
      </c>
      <c r="C34" s="255"/>
      <c r="D34" s="118" t="s">
        <v>7478</v>
      </c>
      <c r="E34" s="28"/>
      <c r="F34" s="157">
        <v>0</v>
      </c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>
        <v>23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>
        <v>224869</v>
      </c>
      <c r="G36" s="149"/>
      <c r="H36" s="149"/>
      <c r="I36" s="149"/>
      <c r="J36" s="150"/>
    </row>
    <row r="37" spans="1:12" s="15" customFormat="1" x14ac:dyDescent="0.25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>
        <v>0.1028</v>
      </c>
      <c r="G38" s="161"/>
      <c r="H38" s="161"/>
      <c r="I38" s="161"/>
      <c r="J38" s="162"/>
    </row>
    <row r="39" spans="1:12" ht="31.5" x14ac:dyDescent="0.25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>
        <v>7.3499999999999996E-2</v>
      </c>
      <c r="G39" s="163"/>
      <c r="H39" s="163"/>
      <c r="I39" s="163"/>
      <c r="J39" s="164"/>
    </row>
    <row r="40" spans="1:12" ht="31.5" x14ac:dyDescent="0.25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>
        <v>6.4000000000000001E-2</v>
      </c>
      <c r="G40" s="161"/>
      <c r="H40" s="161"/>
      <c r="I40" s="161"/>
      <c r="J40" s="162"/>
    </row>
    <row r="41" spans="1:12" s="15" customFormat="1" x14ac:dyDescent="0.25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>
        <v>7.0000000000000007E-2</v>
      </c>
      <c r="G42" s="161"/>
      <c r="H42" s="161"/>
      <c r="I42" s="161"/>
      <c r="J42" s="162"/>
    </row>
    <row r="43" spans="1:12" ht="31.5" x14ac:dyDescent="0.25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>
        <v>7.0000000000000007E-2</v>
      </c>
      <c r="G43" s="163"/>
      <c r="H43" s="163"/>
      <c r="I43" s="163"/>
      <c r="J43" s="164"/>
    </row>
    <row r="44" spans="1:12" ht="31.5" x14ac:dyDescent="0.25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 t="s">
        <v>7502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 t="s">
        <v>7217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 t="s">
        <v>7499</v>
      </c>
      <c r="G46" s="169"/>
      <c r="H46" s="169"/>
      <c r="I46" s="169"/>
      <c r="J46" s="170"/>
    </row>
    <row r="47" spans="1:12" ht="31.5" x14ac:dyDescent="0.25">
      <c r="A47" s="78">
        <v>25</v>
      </c>
      <c r="B47" s="232" t="s">
        <v>7315</v>
      </c>
      <c r="C47" s="254"/>
      <c r="D47" s="119" t="s">
        <v>7478</v>
      </c>
      <c r="E47" s="29"/>
      <c r="F47" s="171">
        <v>7.2499999999999995E-2</v>
      </c>
      <c r="G47" s="171"/>
      <c r="H47" s="171"/>
      <c r="I47" s="171"/>
      <c r="J47" s="172"/>
    </row>
    <row r="48" spans="1:12" ht="31.5" x14ac:dyDescent="0.25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>
        <v>698740</v>
      </c>
      <c r="G50" s="149"/>
      <c r="H50" s="149"/>
      <c r="I50" s="149"/>
      <c r="J50" s="150"/>
    </row>
    <row r="51" spans="1:19" ht="31.5" x14ac:dyDescent="0.25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>
        <v>1631840</v>
      </c>
      <c r="G51" s="147"/>
      <c r="H51" s="147"/>
      <c r="I51" s="147"/>
      <c r="J51" s="148"/>
    </row>
    <row r="52" spans="1:19" x14ac:dyDescent="0.25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>
        <f>IFERROR(F50/F51,"")</f>
        <v>0.42819148936170215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>
        <v>121070</v>
      </c>
      <c r="G53" s="147"/>
      <c r="H53" s="147"/>
      <c r="I53" s="147"/>
      <c r="J53" s="148"/>
    </row>
    <row r="54" spans="1:19" x14ac:dyDescent="0.25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>
        <f>IFERROR(SUM($F$53:$J$53)/F30,"")</f>
        <v>3.0388897568004664E-3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 t="s">
        <v>7288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0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45883079377458FCDA33E7B9A2C42" ma:contentTypeVersion="15" ma:contentTypeDescription="Create a new document." ma:contentTypeScope="" ma:versionID="dbc020e51cdc2554cb9c9348a68eeb59">
  <xsd:schema xmlns:xsd="http://www.w3.org/2001/XMLSchema" xmlns:xs="http://www.w3.org/2001/XMLSchema" xmlns:p="http://schemas.microsoft.com/office/2006/metadata/properties" xmlns:ns2="8042b179-968a-455f-bf15-a92bf7d7f95a" xmlns:ns3="4c1d7b8f-f091-436b-a623-7072123c947e" targetNamespace="http://schemas.microsoft.com/office/2006/metadata/properties" ma:root="true" ma:fieldsID="f2fea4a68d9fb0ff5d031f1bc665eb46" ns2:_="" ns3:_="">
    <xsd:import namespace="8042b179-968a-455f-bf15-a92bf7d7f95a"/>
    <xsd:import namespace="4c1d7b8f-f091-436b-a623-7072123c94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2b179-968a-455f-bf15-a92bf7d7f9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24d864f-1d80-4a09-85d6-725f0d359909}" ma:internalName="TaxCatchAll" ma:showField="CatchAllData" ma:web="8042b179-968a-455f-bf15-a92bf7d7f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d7b8f-f091-436b-a623-7072123c9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0f9f330-df45-449d-8cc1-f4ceb752a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42b179-968a-455f-bf15-a92bf7d7f95a" xsi:nil="true"/>
    <lcf76f155ced4ddcb4097134ff3c332f xmlns="4c1d7b8f-f091-436b-a623-7072123c94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FD788F-0554-4283-B4E6-3B88ABEFC840}"/>
</file>

<file path=customXml/itemProps2.xml><?xml version="1.0" encoding="utf-8"?>
<ds:datastoreItem xmlns:ds="http://schemas.openxmlformats.org/officeDocument/2006/customXml" ds:itemID="{AD77264E-0D6B-433F-9341-9A98EE2304E4}"/>
</file>

<file path=customXml/itemProps3.xml><?xml version="1.0" encoding="utf-8"?>
<ds:datastoreItem xmlns:ds="http://schemas.openxmlformats.org/officeDocument/2006/customXml" ds:itemID="{573D7A94-DB20-4B5B-A9D3-F8F4D06BCF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Lynn Diffell</cp:lastModifiedBy>
  <cp:lastPrinted>2024-10-21T18:20:56Z</cp:lastPrinted>
  <dcterms:created xsi:type="dcterms:W3CDTF">2017-12-11T13:11:46Z</dcterms:created>
  <dcterms:modified xsi:type="dcterms:W3CDTF">2024-10-21T18:21:28Z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  <property fmtid="{D5CDD505-2E9C-101B-9397-08002B2CF9AE}" pid="9" name="ContentTypeId">
    <vt:lpwstr>0x010100CF145883079377458FCDA33E7B9A2C42</vt:lpwstr>
  </property>
</Properties>
</file>